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10275" tabRatio="788"/>
  </bookViews>
  <sheets>
    <sheet name="主材价格表 " sheetId="10" r:id="rId1"/>
    <sheet name="超20万" sheetId="11" r:id="rId2"/>
  </sheets>
  <definedNames>
    <definedName name="_xlnm.Print_Titles" localSheetId="0">'主材价格表 '!$1:$4</definedName>
  </definedNames>
  <calcPr calcId="144525"/>
</workbook>
</file>

<file path=xl/sharedStrings.xml><?xml version="1.0" encoding="utf-8"?>
<sst xmlns="http://schemas.openxmlformats.org/spreadsheetml/2006/main" count="276" uniqueCount="163">
  <si>
    <t>龙岩城市发展集团有限公司定价表</t>
  </si>
  <si>
    <t>项目名称</t>
  </si>
  <si>
    <t>龙岩大道E01储备地块新能源项目配电工程</t>
  </si>
  <si>
    <t>建设（代建）单位</t>
  </si>
  <si>
    <t>龙岩市龙地置业有限公司</t>
  </si>
  <si>
    <t>选用   定价   情况</t>
  </si>
  <si>
    <t>序号</t>
  </si>
  <si>
    <t>材料名称</t>
  </si>
  <si>
    <t>规格与相关要求</t>
  </si>
  <si>
    <t>单位</t>
  </si>
  <si>
    <t>数量</t>
  </si>
  <si>
    <t>编制单位询价，不含税材料单价（元）</t>
  </si>
  <si>
    <t>合计（元）</t>
  </si>
  <si>
    <t>单价来源（三家及以上询价单位名称、联系电话、报价情况或其他参考单价依据）</t>
  </si>
  <si>
    <t>项目单位选定小组意见，不含税材料单价（元）</t>
  </si>
  <si>
    <t>备注</t>
  </si>
  <si>
    <t>热镀锌角钢</t>
  </si>
  <si>
    <t>50×5 2.5m</t>
  </si>
  <si>
    <t>根</t>
  </si>
  <si>
    <t>龙岩市新罗区7月份信息价型钢单价+（镀锌钢管单价-焊接钢管单价）</t>
  </si>
  <si>
    <t>热镀锌扁钢</t>
  </si>
  <si>
    <t>-60x8</t>
  </si>
  <si>
    <t>m</t>
  </si>
  <si>
    <t>-50x5</t>
  </si>
  <si>
    <t>防火堵料</t>
  </si>
  <si>
    <t>有机</t>
  </si>
  <si>
    <t>m3</t>
  </si>
  <si>
    <t>参考厦门市2022年年刊单价</t>
  </si>
  <si>
    <t>无机</t>
  </si>
  <si>
    <t>防火包</t>
  </si>
  <si>
    <t>MPP电力电缆保护管</t>
  </si>
  <si>
    <t>DN150/12mm</t>
  </si>
  <si>
    <t>参考“龙岩市南翼污水处理厂扩建配电工程”定价单价.（定价时间2023年7月19日）</t>
  </si>
  <si>
    <t>DN100/9mm</t>
  </si>
  <si>
    <t>管枕</t>
  </si>
  <si>
    <t>Φ167</t>
  </si>
  <si>
    <t>副</t>
  </si>
  <si>
    <t>灭火器组（带箱）</t>
  </si>
  <si>
    <t>手提式干粉灭火器，5KG*2</t>
  </si>
  <si>
    <t>组</t>
  </si>
  <si>
    <t>7月龙岩信息价</t>
  </si>
  <si>
    <t>投光灯</t>
  </si>
  <si>
    <t>2*60W 带防护罩</t>
  </si>
  <si>
    <t>个</t>
  </si>
  <si>
    <t>1.福建利惠照明电器有限公司，1800元/个，电话18965900733；
2.福州永利达照明科技有限公司  ，1250元/个，电话18059719696；
3.福建辉盾照明电器有限公司，1500元/个，电话13305002619；</t>
  </si>
  <si>
    <t>绝缘电线</t>
  </si>
  <si>
    <t>BVR-16</t>
  </si>
  <si>
    <t>参考厦门市2023年7月份月刊单价</t>
  </si>
  <si>
    <t>多芯软导线</t>
  </si>
  <si>
    <t>RVVP-6×1.0</t>
  </si>
  <si>
    <t>参考厦门市2023年7月份月刊RVV-6×1.0单价，再执行1.1系数换算</t>
  </si>
  <si>
    <t>RVSP-4×1</t>
  </si>
  <si>
    <t>参考厦门市2023年7月份月刊RVV-4×1.0单价，再执行1.1系数换算</t>
  </si>
  <si>
    <t xml:space="preserve"> </t>
  </si>
  <si>
    <t>RVSP-2×1.0</t>
  </si>
  <si>
    <t>参考厦门市2023年7月份月刊RVV-2×1.0单价，再执行1.1系数换算</t>
  </si>
  <si>
    <t>电力电缆</t>
  </si>
  <si>
    <t>ZC-YJV22-0.6/1-4×240+1×120</t>
  </si>
  <si>
    <t>参考龙岩市2023年7月份月刊电缆YJV-0.6/1-4×240+1×120单价，再执行1.09系数换算</t>
  </si>
  <si>
    <t>ZC-YJV22-0.6/1-4×120+1×70</t>
  </si>
  <si>
    <t>参考龙岩市2023年7月份月刊电缆YJV-0.6/1-4×120+1×70单价，再执行1.09系数换算</t>
  </si>
  <si>
    <t>ZC-YJV22-0.6/1-2×95+1×50</t>
  </si>
  <si>
    <t>参考福建上联带铠每日电缆单价，再执行1.04系数换算</t>
  </si>
  <si>
    <t>ZC-YJV22-0.6/1-4×185+1×95</t>
  </si>
  <si>
    <t>参考龙岩市2023年7月份月刊电缆YJV-0.6/1-4×185+1×95单价，再执行1.09系数换算</t>
  </si>
  <si>
    <t>ZC-YJV22-0.6/1-3×16</t>
  </si>
  <si>
    <t>参考龙岩市2023年7月份月刊电缆YJV-0.6/1-3×16单价，再执行1.09系数换算</t>
  </si>
  <si>
    <t>ZC-YJV22-0.6/1-4×16+1×10</t>
  </si>
  <si>
    <t>参考龙岩市2023年7月份月刊电缆YJV-0.6/1-4×16+1×10单价，再执行1.09系数换算</t>
  </si>
  <si>
    <t>YJV-0.6/1-2×4</t>
  </si>
  <si>
    <t>参考福建上联每日电缆单价</t>
  </si>
  <si>
    <t>YJV-0.6/1-2×2.5</t>
  </si>
  <si>
    <t>光伏电缆</t>
  </si>
  <si>
    <t>PFG 1169 1*4</t>
  </si>
  <si>
    <t>1.厦门金龙特来电新能源有限公司，3.81元/米 电话13395058706
2.天舒，3.54/米，电话13301460795
3.厦门蓝博科技开发有限公司，8.99/米 电话18906006446</t>
  </si>
  <si>
    <t>户外冷缩式铜芯电力电缆头</t>
  </si>
  <si>
    <t>4×240+1×120</t>
  </si>
  <si>
    <t>参考厦门市2022年年刊单价再进行换算</t>
  </si>
  <si>
    <t>4×185+1×95</t>
  </si>
  <si>
    <t>4×120+1×70</t>
  </si>
  <si>
    <t>2×95+1×50</t>
  </si>
  <si>
    <t>监控箱</t>
  </si>
  <si>
    <t>600*800*300 不锈钢 厚2mm</t>
  </si>
  <si>
    <t>枪式摄像机（悬挂）</t>
  </si>
  <si>
    <t>数字型，高清摄像(像素不小于400万）(充电站监控)</t>
  </si>
  <si>
    <t>台</t>
  </si>
  <si>
    <t>球机（悬挂）</t>
  </si>
  <si>
    <t>数字型，高清摄像(像素不小于400万）(充电站全景监控 )</t>
  </si>
  <si>
    <t>摄像机支架</t>
  </si>
  <si>
    <t>综合</t>
  </si>
  <si>
    <t>付</t>
  </si>
  <si>
    <t>汽车限位器</t>
  </si>
  <si>
    <t>橡胶材质</t>
  </si>
  <si>
    <t>套</t>
  </si>
  <si>
    <t>1.店名：黎卫士五金：12元/套（详附件）
2.店名：鹏道工业品：19.9元/套（详附件）
3.店名：皇驰：59元/套（详附件）</t>
  </si>
  <si>
    <t>交换机</t>
  </si>
  <si>
    <t>96Mpps，24个千兆口</t>
  </si>
  <si>
    <t>硬盘</t>
  </si>
  <si>
    <t>6T</t>
  </si>
  <si>
    <t>1.克尔维特（厦门）信息技术有限公司，2389.38元/块，电话13067380642
2.福州尚维信息技术有限公司，2700元/块，电话13328220106
3.安科瑞电气股份有限公司，2000元/块，电话18659107306</t>
  </si>
  <si>
    <t>4G物联网卡</t>
  </si>
  <si>
    <t>三年，每站点每月30G，设每月共享流量池</t>
  </si>
  <si>
    <t>淘宝询价，详附件</t>
  </si>
  <si>
    <t>硬盘录像机</t>
  </si>
  <si>
    <t>400W超清，1080P画面输出,16路</t>
  </si>
  <si>
    <t>照明配电箱</t>
  </si>
  <si>
    <t>CM</t>
  </si>
  <si>
    <t xml:space="preserve">1.福州池锦电气有限公司，1700元/台，电话18350096196
2.福州成宇电力有限公司，8400元/台，电话0591-83400878
3.福州华景电气有限公司，1768元/台，电话13559160008   </t>
  </si>
  <si>
    <t>组合式欧式微网箱变（含充电模块）</t>
  </si>
  <si>
    <t>SCB14-800kVA 7*2.6*2.65M</t>
  </si>
  <si>
    <t>座</t>
  </si>
  <si>
    <t xml:space="preserve">
1.深圳市安和威电力科技股份有限公司，1255544.248元/项 电话15260229780（含充电桩等）
2. 深圳科士达科技股份有限公司，557522.124元/台，电话13860133741
 3.厦门金龙特来电新能源有限公司，1130567.256元/项 电话13395058706（含充电桩等）</t>
  </si>
  <si>
    <t>直流充电终端</t>
  </si>
  <si>
    <t>特来电</t>
  </si>
  <si>
    <t>1.厦门金龙特来电新能源有限公司（含在箱变造价里）
2. 深圳科士达科技股份有限公司，34513.274元/台，电话13860133741
3.深圳市安和威电力科技股份有限公司（含在箱变造价里）</t>
  </si>
  <si>
    <t>充放电终端</t>
  </si>
  <si>
    <t>液冷超充终端</t>
  </si>
  <si>
    <t>1.厦门金龙特来电新能源有限公司（含在箱变造价里）
2. 深圳科士达科技股份有限公司，58407.08元/台，电话13860133741
3.深圳市安和威电力科技股份有限公司（含在箱变造价里）</t>
  </si>
  <si>
    <t>交流桩</t>
  </si>
  <si>
    <t>7kW一体式交流充电机，落地式</t>
  </si>
  <si>
    <t>1.厦门金龙特来电新能源有限公司（含在箱变造价里）
2. 深圳科士达科技股份有限公司，1504.425元/台，电话13860133741
3.深圳市安和威电力科技股份有限公司（含在箱变造价里）</t>
  </si>
  <si>
    <t>并网计量柜</t>
  </si>
  <si>
    <t>BW1-AP</t>
  </si>
  <si>
    <t>1.厦门金龙特来电新能源有限公司，34513.27元/台 电话13395058706
2.天舒，41592.92/台，电话13301460795
3.厦门蓝博科技开发有限公司，158561.946/台 电话18906006446</t>
  </si>
  <si>
    <t>储能柜</t>
  </si>
  <si>
    <t>100kW/206kWh</t>
  </si>
  <si>
    <t>1.厦门金龙特来电新能源有限公司，220169.027元/台 电话13395058706
3. 深圳科士达科技股份有限公司，353982.301元/台，电话13860133741
3.深圳市安和威电力科技股份有限公司，318584.071元/项 电话15260229780</t>
  </si>
  <si>
    <t>逆变器</t>
  </si>
  <si>
    <t>200KW</t>
  </si>
  <si>
    <t>1.厦门金龙特来电新能源有限公司，49064.601元/台 电话13395058706
2.天舒，79610.619/台，电话13301460795
3.厦门蓝博科技开发有限公司，89336.28/台 电话18906006446</t>
  </si>
  <si>
    <t>光伏组件</t>
  </si>
  <si>
    <t>单晶单玻，450Wp</t>
  </si>
  <si>
    <t>块</t>
  </si>
  <si>
    <t>1.厦门金龙特来电新能源有限公司，553.245元/块 电话13395058706
2.天舒，1513.27/块，电话13301460795
3.厦门蓝博科技开发有限公司，523.16/块 电话18906006446</t>
  </si>
  <si>
    <t>热镀锌钢支架支撑</t>
  </si>
  <si>
    <t>成套（用于电缆沟内）</t>
  </si>
  <si>
    <t>1.店名：XPWY：18.9元/套（详附件）
2.店名：卓鸽：20元/套（详附件）
3.店名：君臣乐：20元/套（详附件）</t>
  </si>
  <si>
    <t>重型球墨铸铁井盖</t>
  </si>
  <si>
    <t>(两盖)900*700mm</t>
  </si>
  <si>
    <t xml:space="preserve">欣亿建材制造有限公司18039802262；报价：847 元/套                                     顺风井盖实业有限公司13906075415；报价：860 元/套                                       成华通信器材有限公司13930713795；报价：885 元/套    </t>
  </si>
  <si>
    <t>成品球墨铸铁井盖</t>
  </si>
  <si>
    <t>c700</t>
  </si>
  <si>
    <t>参考龙岩市新罗区2023年7月份月刊单价</t>
  </si>
  <si>
    <t>无溶剂聚氨脂自流平</t>
  </si>
  <si>
    <t>kg</t>
  </si>
  <si>
    <t xml:space="preserve">净化杰士(福建)新材料有限公司，35元/kg电话0595-8569620         萱威(厦门)涂料有限公司，32.6元/kg电话13696955865          福建奥飞新材料有限公司，29.5元/kg电话13696859104               </t>
  </si>
  <si>
    <t>不锈钢天沟</t>
  </si>
  <si>
    <t>展开宽度660mm 300*180*3mm</t>
  </si>
  <si>
    <t>参考龙岩市新罗区2023年7月份月刊不锈钢单价换算</t>
  </si>
  <si>
    <t>刷环氧抗静电地坪漆</t>
  </si>
  <si>
    <t xml:space="preserve">净化杰士(福建)新材料有限公司，81.2元/kg电话0595-8569620         萱威(厦门)涂料有限公司，72.1元/kg电话13696955865           福建奥飞新材料有限公司，70元/kg电话13696859104               </t>
  </si>
  <si>
    <t>不锈钢细目钢丝网</t>
  </si>
  <si>
    <t>m2</t>
  </si>
  <si>
    <t xml:space="preserve">福建优宏五金制品有限公司，9.57元/m2电话 13131886626           福州鑫安华金属制品有限公司，9.32元/m2 电话 13306909972       冀安金属丝网制品有限公司，10.2元/m2 电话 17706078889          </t>
  </si>
  <si>
    <t>碎石（级配）</t>
  </si>
  <si>
    <t>按碎石单价与2017福建省市政工程预算定额的基价补差106-90.9=15.1元/m</t>
  </si>
  <si>
    <t>合计</t>
  </si>
  <si>
    <t>专家签署意见</t>
  </si>
  <si>
    <t xml:space="preserve">                          
                                                          年      月      日
        </t>
  </si>
  <si>
    <t>签署意见</t>
  </si>
  <si>
    <t xml:space="preserve">（内容可另附页）
                                                                                                                                                                                                                                      定价小组：（签字、加盖单位公章）
年      月      日
        </t>
  </si>
  <si>
    <t>注：不执行工程造价管理机构发布工程造价信息的建筑材料可只提供必要性和技术性认证。</t>
  </si>
  <si>
    <t>编制单位采纳，不含税单价（元）</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</si>
</sst>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000_ "/>
    <numFmt numFmtId="180" formatCode="0.000"/>
  </numFmts>
  <fonts count="29">
    <font>
      <sz val="11"/>
      <color theme="1"/>
      <name val="宋体"/>
      <charset val="134"/>
      <scheme val="minor"/>
    </font>
    <font>
      <sz val="11"/>
      <name val="宋体"/>
      <charset val="134"/>
    </font>
    <font>
      <sz val="9"/>
      <name val="宋体"/>
      <charset val="134"/>
    </font>
    <font>
      <sz val="18"/>
      <name val="宋体"/>
      <charset val="134"/>
    </font>
    <font>
      <sz val="11"/>
      <name val="仿宋_GB2312"/>
      <charset val="134"/>
    </font>
    <font>
      <sz val="9"/>
      <color theme="1"/>
      <name val="宋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theme="1"/>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0" applyNumberFormat="0" applyFill="0" applyBorder="0" applyAlignment="0" applyProtection="0">
      <alignment vertical="center"/>
    </xf>
    <xf numFmtId="0" fontId="15" fillId="4" borderId="18" applyNumberFormat="0" applyAlignment="0" applyProtection="0">
      <alignment vertical="center"/>
    </xf>
    <xf numFmtId="0" fontId="16" fillId="5" borderId="19" applyNumberFormat="0" applyAlignment="0" applyProtection="0">
      <alignment vertical="center"/>
    </xf>
    <xf numFmtId="0" fontId="17" fillId="5" borderId="18" applyNumberFormat="0" applyAlignment="0" applyProtection="0">
      <alignment vertical="center"/>
    </xf>
    <xf numFmtId="0" fontId="18" fillId="6" borderId="20" applyNumberFormat="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xf numFmtId="0" fontId="28" fillId="0" borderId="0"/>
    <xf numFmtId="0" fontId="27" fillId="0" borderId="0"/>
  </cellStyleXfs>
  <cellXfs count="6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righ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179" fontId="5" fillId="0" borderId="1" xfId="51" applyNumberFormat="1" applyFont="1" applyFill="1" applyBorder="1" applyAlignment="1">
      <alignment horizontal="center" vertical="center" wrapText="1"/>
    </xf>
    <xf numFmtId="180" fontId="5" fillId="0" borderId="1" xfId="51" applyNumberFormat="1" applyFont="1" applyFill="1" applyBorder="1" applyAlignment="1">
      <alignment horizontal="center" vertical="center" wrapText="1" shrinkToFit="1"/>
    </xf>
    <xf numFmtId="179" fontId="5" fillId="0" borderId="1" xfId="51" applyNumberFormat="1" applyFont="1" applyFill="1" applyBorder="1" applyAlignment="1">
      <alignment horizontal="center" vertical="center" wrapText="1" shrinkToFit="1"/>
    </xf>
    <xf numFmtId="2" fontId="5" fillId="0" borderId="1" xfId="51"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6" xfId="0"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7"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1" fillId="0" borderId="9" xfId="0" applyFont="1" applyFill="1" applyBorder="1" applyAlignment="1">
      <alignment horizontal="right" vertical="center" wrapText="1"/>
    </xf>
    <xf numFmtId="176" fontId="1" fillId="0" borderId="9"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5" fillId="0" borderId="0" xfId="51" applyNumberFormat="1" applyFont="1" applyFill="1" applyBorder="1" applyAlignment="1">
      <alignment horizontal="center" vertical="center" wrapText="1"/>
    </xf>
    <xf numFmtId="180" fontId="5" fillId="0" borderId="0" xfId="51" applyNumberFormat="1" applyFont="1" applyFill="1" applyBorder="1" applyAlignment="1">
      <alignment horizontal="center" vertical="center" wrapText="1" shrinkToFit="1"/>
    </xf>
    <xf numFmtId="2" fontId="5" fillId="0" borderId="0" xfId="51" applyNumberFormat="1" applyFont="1" applyFill="1" applyBorder="1" applyAlignment="1">
      <alignment horizontal="center" vertical="center" wrapText="1" shrinkToFit="1"/>
    </xf>
    <xf numFmtId="179" fontId="2"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2" fillId="0" borderId="10" xfId="0" applyFont="1" applyFill="1" applyBorder="1" applyAlignment="1">
      <alignment horizontal="center" vertical="center" wrapText="1"/>
    </xf>
    <xf numFmtId="0" fontId="5" fillId="0" borderId="0" xfId="0" applyFont="1" applyBorder="1" applyAlignment="1">
      <alignment horizontal="center" vertical="center" wrapText="1"/>
    </xf>
    <xf numFmtId="179" fontId="2" fillId="0" borderId="0" xfId="0" applyNumberFormat="1" applyFont="1" applyFill="1" applyBorder="1" applyAlignment="1">
      <alignment horizontal="center" vertical="center" wrapText="1"/>
    </xf>
    <xf numFmtId="179" fontId="5" fillId="0" borderId="0" xfId="51" applyNumberFormat="1" applyFont="1" applyFill="1" applyAlignment="1">
      <alignment horizontal="center" vertical="center" wrapText="1"/>
    </xf>
    <xf numFmtId="179"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9" fontId="3" fillId="0" borderId="1" xfId="0" applyNumberFormat="1" applyFont="1" applyFill="1" applyBorder="1" applyAlignment="1">
      <alignment horizontal="center" vertical="center" wrapText="1"/>
    </xf>
    <xf numFmtId="179" fontId="4" fillId="0" borderId="2"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pplyProtection="1">
      <alignment horizontal="center" vertical="center" wrapText="1"/>
      <protection locked="0"/>
    </xf>
    <xf numFmtId="179" fontId="4" fillId="0" borderId="4" xfId="0" applyNumberFormat="1" applyFont="1" applyFill="1" applyBorder="1" applyAlignment="1" applyProtection="1">
      <alignment horizontal="center" vertical="center" wrapText="1"/>
      <protection locked="0"/>
    </xf>
    <xf numFmtId="179" fontId="4" fillId="0" borderId="3" xfId="0" applyNumberFormat="1" applyFont="1" applyFill="1" applyBorder="1" applyAlignment="1" applyProtection="1">
      <alignment horizontal="center" vertical="center" wrapText="1"/>
      <protection locked="0"/>
    </xf>
    <xf numFmtId="179" fontId="2" fillId="0" borderId="13" xfId="0" applyNumberFormat="1" applyFont="1" applyFill="1" applyBorder="1" applyAlignment="1">
      <alignment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179" fontId="5" fillId="0" borderId="14" xfId="51" applyNumberFormat="1" applyFont="1" applyFill="1" applyBorder="1" applyAlignment="1">
      <alignment horizontal="center" vertical="center" wrapText="1"/>
    </xf>
    <xf numFmtId="179" fontId="2" fillId="0" borderId="14"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wrapText="1"/>
    </xf>
    <xf numFmtId="179" fontId="2" fillId="0" borderId="10" xfId="0" applyNumberFormat="1" applyFont="1" applyFill="1" applyBorder="1" applyAlignment="1">
      <alignment horizontal="center" vertical="center" wrapText="1"/>
    </xf>
    <xf numFmtId="179" fontId="6" fillId="2" borderId="1" xfId="51"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9" xfId="50"/>
    <cellStyle name="Normal" xfId="51"/>
    <cellStyle name="常规 11" xf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63"/>
  <sheetViews>
    <sheetView tabSelected="1" topLeftCell="A43" workbookViewId="0">
      <selection activeCell="H49" sqref="H49"/>
    </sheetView>
  </sheetViews>
  <sheetFormatPr defaultColWidth="9" defaultRowHeight="37.95" customHeight="1"/>
  <cols>
    <col min="1" max="1" width="3.91666666666667" style="50" customWidth="1"/>
    <col min="2" max="2" width="3.75" style="51" customWidth="1"/>
    <col min="3" max="3" width="21.3083333333333" style="50" customWidth="1"/>
    <col min="4" max="4" width="31.3083333333333" style="50" customWidth="1"/>
    <col min="5" max="5" width="5.225" style="50" customWidth="1"/>
    <col min="6" max="6" width="10.8166666666667" style="50" customWidth="1"/>
    <col min="7" max="7" width="10.7583333333333" style="50" customWidth="1"/>
    <col min="8" max="8" width="13.575" style="50" customWidth="1"/>
    <col min="9" max="9" width="57.7" style="50" customWidth="1"/>
    <col min="10" max="10" width="13.225" style="50" customWidth="1"/>
    <col min="11" max="11" width="12.1083333333333" style="50" customWidth="1"/>
    <col min="12" max="12" width="9" style="50"/>
    <col min="13" max="13" width="13.775" style="50"/>
    <col min="14" max="16384" width="9" style="50"/>
  </cols>
  <sheetData>
    <row r="1" s="48" customFormat="1" customHeight="1" spans="1:11">
      <c r="A1" s="52" t="s">
        <v>0</v>
      </c>
      <c r="B1" s="9"/>
      <c r="C1" s="52"/>
      <c r="D1" s="52"/>
      <c r="E1" s="52"/>
      <c r="F1" s="52"/>
      <c r="G1" s="52"/>
      <c r="H1" s="52"/>
      <c r="I1" s="52"/>
      <c r="J1" s="52"/>
      <c r="K1" s="52"/>
    </row>
    <row r="2" s="48" customFormat="1" ht="28" customHeight="1" spans="1:11">
      <c r="A2" s="53" t="s">
        <v>1</v>
      </c>
      <c r="B2" s="54"/>
      <c r="C2" s="55"/>
      <c r="D2" s="53" t="s">
        <v>2</v>
      </c>
      <c r="E2" s="56"/>
      <c r="F2" s="56"/>
      <c r="G2" s="56"/>
      <c r="H2" s="56"/>
      <c r="I2" s="56"/>
      <c r="J2" s="56"/>
      <c r="K2" s="55"/>
    </row>
    <row r="3" s="48" customFormat="1" ht="40.95" customHeight="1" spans="1:11">
      <c r="A3" s="53" t="s">
        <v>3</v>
      </c>
      <c r="B3" s="54"/>
      <c r="C3" s="55"/>
      <c r="D3" s="53" t="s">
        <v>4</v>
      </c>
      <c r="E3" s="56"/>
      <c r="F3" s="56"/>
      <c r="G3" s="56"/>
      <c r="H3" s="56"/>
      <c r="I3" s="56"/>
      <c r="J3" s="56"/>
      <c r="K3" s="55"/>
    </row>
    <row r="4" s="48" customFormat="1" ht="66" customHeight="1" spans="1:11">
      <c r="A4" s="57" t="s">
        <v>5</v>
      </c>
      <c r="B4" s="58" t="s">
        <v>6</v>
      </c>
      <c r="C4" s="41" t="s">
        <v>7</v>
      </c>
      <c r="D4" s="41" t="s">
        <v>8</v>
      </c>
      <c r="E4" s="41" t="s">
        <v>9</v>
      </c>
      <c r="F4" s="41" t="s">
        <v>10</v>
      </c>
      <c r="G4" s="41" t="s">
        <v>11</v>
      </c>
      <c r="H4" s="41" t="s">
        <v>12</v>
      </c>
      <c r="I4" s="41" t="s">
        <v>13</v>
      </c>
      <c r="J4" s="41" t="s">
        <v>14</v>
      </c>
      <c r="K4" s="41" t="s">
        <v>15</v>
      </c>
    </row>
    <row r="5" s="49" customFormat="1" ht="27" customHeight="1" spans="1:11">
      <c r="A5" s="17"/>
      <c r="B5" s="59">
        <v>1</v>
      </c>
      <c r="C5" s="17" t="s">
        <v>16</v>
      </c>
      <c r="D5" s="17" t="s">
        <v>17</v>
      </c>
      <c r="E5" s="17" t="s">
        <v>18</v>
      </c>
      <c r="F5" s="19">
        <v>100</v>
      </c>
      <c r="G5" s="19">
        <f>(4088+(4761-3985))/1000*3.77*2.5</f>
        <v>45.8432</v>
      </c>
      <c r="H5" s="19">
        <f t="shared" ref="H5:H43" si="0">F5*G5</f>
        <v>4584.32</v>
      </c>
      <c r="I5" s="41" t="s">
        <v>19</v>
      </c>
      <c r="J5" s="17">
        <f>G5</f>
        <v>45.8432</v>
      </c>
      <c r="K5" s="17"/>
    </row>
    <row r="6" s="49" customFormat="1" ht="27" customHeight="1" spans="1:11">
      <c r="A6" s="17"/>
      <c r="B6" s="59">
        <v>2</v>
      </c>
      <c r="C6" s="17" t="s">
        <v>20</v>
      </c>
      <c r="D6" s="17" t="s">
        <v>21</v>
      </c>
      <c r="E6" s="17" t="s">
        <v>22</v>
      </c>
      <c r="F6" s="19">
        <v>30.45</v>
      </c>
      <c r="G6" s="19">
        <v>19.05</v>
      </c>
      <c r="H6" s="19">
        <f t="shared" si="0"/>
        <v>580.0725</v>
      </c>
      <c r="I6" s="41" t="s">
        <v>19</v>
      </c>
      <c r="J6" s="66">
        <v>18.503</v>
      </c>
      <c r="K6" s="17"/>
    </row>
    <row r="7" s="49" customFormat="1" ht="27" customHeight="1" spans="1:11">
      <c r="A7" s="17"/>
      <c r="B7" s="59">
        <v>3</v>
      </c>
      <c r="C7" s="17" t="s">
        <v>20</v>
      </c>
      <c r="D7" s="17" t="s">
        <v>23</v>
      </c>
      <c r="E7" s="17" t="s">
        <v>22</v>
      </c>
      <c r="F7" s="19">
        <v>477.05</v>
      </c>
      <c r="G7" s="19">
        <v>9.904</v>
      </c>
      <c r="H7" s="19">
        <f t="shared" si="0"/>
        <v>4724.7032</v>
      </c>
      <c r="I7" s="41" t="s">
        <v>19</v>
      </c>
      <c r="J7" s="66">
        <v>11.425</v>
      </c>
      <c r="K7" s="17"/>
    </row>
    <row r="8" s="49" customFormat="1" ht="27" customHeight="1" spans="1:11">
      <c r="A8" s="17"/>
      <c r="B8" s="59">
        <v>4</v>
      </c>
      <c r="C8" s="17" t="s">
        <v>24</v>
      </c>
      <c r="D8" s="17" t="s">
        <v>25</v>
      </c>
      <c r="E8" s="17" t="s">
        <v>26</v>
      </c>
      <c r="F8" s="19">
        <v>0.0273</v>
      </c>
      <c r="G8" s="19">
        <v>5752.21</v>
      </c>
      <c r="H8" s="19">
        <f t="shared" si="0"/>
        <v>157.035333</v>
      </c>
      <c r="I8" s="41" t="s">
        <v>27</v>
      </c>
      <c r="J8" s="17">
        <f t="shared" ref="J6:J59" si="1">G8</f>
        <v>5752.21</v>
      </c>
      <c r="K8" s="17"/>
    </row>
    <row r="9" s="49" customFormat="1" ht="27" customHeight="1" spans="1:11">
      <c r="A9" s="17"/>
      <c r="B9" s="59">
        <v>5</v>
      </c>
      <c r="C9" s="17" t="s">
        <v>24</v>
      </c>
      <c r="D9" s="17" t="s">
        <v>28</v>
      </c>
      <c r="E9" s="17" t="s">
        <v>26</v>
      </c>
      <c r="F9" s="19">
        <v>0.0273</v>
      </c>
      <c r="G9" s="19">
        <v>5752.21</v>
      </c>
      <c r="H9" s="19">
        <f t="shared" si="0"/>
        <v>157.035333</v>
      </c>
      <c r="I9" s="41" t="s">
        <v>27</v>
      </c>
      <c r="J9" s="17">
        <f t="shared" si="1"/>
        <v>5752.21</v>
      </c>
      <c r="K9" s="17"/>
    </row>
    <row r="10" s="49" customFormat="1" ht="27" customHeight="1" spans="1:11">
      <c r="A10" s="17"/>
      <c r="B10" s="59">
        <v>6</v>
      </c>
      <c r="C10" s="17" t="s">
        <v>29</v>
      </c>
      <c r="D10" s="17"/>
      <c r="E10" s="17" t="s">
        <v>26</v>
      </c>
      <c r="F10" s="19">
        <v>0.05565</v>
      </c>
      <c r="G10" s="19">
        <v>3982.3</v>
      </c>
      <c r="H10" s="19">
        <f t="shared" si="0"/>
        <v>221.614995</v>
      </c>
      <c r="I10" s="41" t="s">
        <v>27</v>
      </c>
      <c r="J10" s="17">
        <f t="shared" si="1"/>
        <v>3982.3</v>
      </c>
      <c r="K10" s="17"/>
    </row>
    <row r="11" s="49" customFormat="1" ht="24" customHeight="1" spans="1:11">
      <c r="A11" s="17"/>
      <c r="B11" s="59">
        <v>7</v>
      </c>
      <c r="C11" s="17" t="s">
        <v>30</v>
      </c>
      <c r="D11" s="17" t="s">
        <v>31</v>
      </c>
      <c r="E11" s="17" t="s">
        <v>22</v>
      </c>
      <c r="F11" s="19">
        <v>138.6</v>
      </c>
      <c r="G11" s="19">
        <v>78</v>
      </c>
      <c r="H11" s="19">
        <f t="shared" si="0"/>
        <v>10810.8</v>
      </c>
      <c r="I11" s="41" t="s">
        <v>32</v>
      </c>
      <c r="J11" s="17">
        <f t="shared" si="1"/>
        <v>78</v>
      </c>
      <c r="K11" s="17"/>
    </row>
    <row r="12" s="49" customFormat="1" ht="24" customHeight="1" spans="1:11">
      <c r="A12" s="17"/>
      <c r="B12" s="59">
        <v>8</v>
      </c>
      <c r="C12" s="17" t="s">
        <v>30</v>
      </c>
      <c r="D12" s="17" t="s">
        <v>33</v>
      </c>
      <c r="E12" s="17" t="s">
        <v>22</v>
      </c>
      <c r="F12" s="19">
        <v>22</v>
      </c>
      <c r="G12" s="19">
        <v>32</v>
      </c>
      <c r="H12" s="19">
        <f t="shared" si="0"/>
        <v>704</v>
      </c>
      <c r="I12" s="41" t="s">
        <v>32</v>
      </c>
      <c r="J12" s="17">
        <f t="shared" si="1"/>
        <v>32</v>
      </c>
      <c r="K12" s="17"/>
    </row>
    <row r="13" s="49" customFormat="1" ht="24" customHeight="1" spans="1:11">
      <c r="A13" s="17"/>
      <c r="B13" s="59">
        <v>9</v>
      </c>
      <c r="C13" s="17" t="s">
        <v>34</v>
      </c>
      <c r="D13" s="17" t="s">
        <v>35</v>
      </c>
      <c r="E13" s="17" t="s">
        <v>36</v>
      </c>
      <c r="F13" s="19">
        <v>85</v>
      </c>
      <c r="G13" s="19">
        <v>2</v>
      </c>
      <c r="H13" s="19">
        <f t="shared" si="0"/>
        <v>170</v>
      </c>
      <c r="I13" s="41" t="s">
        <v>32</v>
      </c>
      <c r="J13" s="17">
        <f t="shared" si="1"/>
        <v>2</v>
      </c>
      <c r="K13" s="17"/>
    </row>
    <row r="14" s="49" customFormat="1" ht="24" customHeight="1" spans="1:11">
      <c r="A14" s="17"/>
      <c r="B14" s="59">
        <v>10</v>
      </c>
      <c r="C14" s="17" t="s">
        <v>37</v>
      </c>
      <c r="D14" s="17" t="s">
        <v>38</v>
      </c>
      <c r="E14" s="17" t="s">
        <v>39</v>
      </c>
      <c r="F14" s="19">
        <v>2</v>
      </c>
      <c r="G14" s="19">
        <v>146.86</v>
      </c>
      <c r="H14" s="19">
        <f t="shared" si="0"/>
        <v>293.72</v>
      </c>
      <c r="I14" s="41" t="s">
        <v>40</v>
      </c>
      <c r="J14" s="66">
        <v>177.76</v>
      </c>
      <c r="K14" s="17"/>
    </row>
    <row r="15" s="49" customFormat="1" ht="45" customHeight="1" spans="1:11">
      <c r="A15" s="17"/>
      <c r="B15" s="59">
        <v>11</v>
      </c>
      <c r="C15" s="17" t="s">
        <v>41</v>
      </c>
      <c r="D15" s="17" t="s">
        <v>42</v>
      </c>
      <c r="E15" s="17" t="s">
        <v>43</v>
      </c>
      <c r="F15" s="19">
        <v>16</v>
      </c>
      <c r="G15" s="19">
        <v>1250</v>
      </c>
      <c r="H15" s="19">
        <f t="shared" si="0"/>
        <v>20000</v>
      </c>
      <c r="I15" s="41" t="s">
        <v>44</v>
      </c>
      <c r="J15" s="66">
        <v>450</v>
      </c>
      <c r="K15" s="17"/>
    </row>
    <row r="16" s="49" customFormat="1" ht="24" customHeight="1" spans="1:11">
      <c r="A16" s="17"/>
      <c r="B16" s="59">
        <v>12</v>
      </c>
      <c r="C16" s="17" t="s">
        <v>45</v>
      </c>
      <c r="D16" s="17" t="s">
        <v>46</v>
      </c>
      <c r="E16" s="17" t="s">
        <v>22</v>
      </c>
      <c r="F16" s="19">
        <v>42</v>
      </c>
      <c r="G16" s="19">
        <v>10.33</v>
      </c>
      <c r="H16" s="19">
        <f t="shared" si="0"/>
        <v>433.86</v>
      </c>
      <c r="I16" s="41" t="s">
        <v>47</v>
      </c>
      <c r="J16" s="17">
        <f t="shared" si="1"/>
        <v>10.33</v>
      </c>
      <c r="K16" s="17"/>
    </row>
    <row r="17" s="49" customFormat="1" ht="24" customHeight="1" spans="1:11">
      <c r="A17" s="17"/>
      <c r="B17" s="59">
        <v>13</v>
      </c>
      <c r="C17" s="17" t="s">
        <v>48</v>
      </c>
      <c r="D17" s="17" t="s">
        <v>49</v>
      </c>
      <c r="E17" s="17" t="s">
        <v>22</v>
      </c>
      <c r="F17" s="19">
        <v>183.6</v>
      </c>
      <c r="G17" s="19">
        <v>6.105</v>
      </c>
      <c r="H17" s="19">
        <f t="shared" si="0"/>
        <v>1120.878</v>
      </c>
      <c r="I17" s="41" t="s">
        <v>50</v>
      </c>
      <c r="J17" s="17">
        <f t="shared" si="1"/>
        <v>6.105</v>
      </c>
      <c r="K17" s="17"/>
    </row>
    <row r="18" s="49" customFormat="1" ht="24" customHeight="1" spans="1:11">
      <c r="A18" s="17"/>
      <c r="B18" s="59">
        <v>14</v>
      </c>
      <c r="C18" s="17" t="s">
        <v>48</v>
      </c>
      <c r="D18" s="17" t="s">
        <v>51</v>
      </c>
      <c r="E18" s="17" t="s">
        <v>22</v>
      </c>
      <c r="F18" s="19">
        <v>416.88</v>
      </c>
      <c r="G18" s="19">
        <v>4.191</v>
      </c>
      <c r="H18" s="19">
        <f t="shared" si="0"/>
        <v>1747.14408</v>
      </c>
      <c r="I18" s="41" t="s">
        <v>52</v>
      </c>
      <c r="J18" s="17">
        <f t="shared" si="1"/>
        <v>4.191</v>
      </c>
      <c r="K18" s="17" t="s">
        <v>53</v>
      </c>
    </row>
    <row r="19" s="49" customFormat="1" ht="24" customHeight="1" spans="1:11">
      <c r="A19" s="17"/>
      <c r="B19" s="59">
        <v>15</v>
      </c>
      <c r="C19" s="17" t="s">
        <v>48</v>
      </c>
      <c r="D19" s="17" t="s">
        <v>54</v>
      </c>
      <c r="E19" s="17" t="s">
        <v>22</v>
      </c>
      <c r="F19" s="19">
        <v>183.6</v>
      </c>
      <c r="G19" s="19">
        <v>2.321</v>
      </c>
      <c r="H19" s="19">
        <f t="shared" si="0"/>
        <v>426.1356</v>
      </c>
      <c r="I19" s="41" t="s">
        <v>55</v>
      </c>
      <c r="J19" s="17">
        <f t="shared" si="1"/>
        <v>2.321</v>
      </c>
      <c r="K19" s="17"/>
    </row>
    <row r="20" s="49" customFormat="1" ht="24" customHeight="1" spans="1:11">
      <c r="A20" s="17"/>
      <c r="B20" s="59">
        <v>16</v>
      </c>
      <c r="C20" s="17" t="s">
        <v>56</v>
      </c>
      <c r="D20" s="17" t="s">
        <v>57</v>
      </c>
      <c r="E20" s="17" t="s">
        <v>22</v>
      </c>
      <c r="F20" s="19">
        <v>52.52</v>
      </c>
      <c r="G20" s="19">
        <v>772.1015</v>
      </c>
      <c r="H20" s="19">
        <f t="shared" si="0"/>
        <v>40550.77078</v>
      </c>
      <c r="I20" s="41" t="s">
        <v>58</v>
      </c>
      <c r="J20" s="17">
        <f t="shared" si="1"/>
        <v>772.1015</v>
      </c>
      <c r="K20" s="17"/>
    </row>
    <row r="21" s="49" customFormat="1" ht="24" customHeight="1" spans="1:11">
      <c r="A21" s="17"/>
      <c r="B21" s="59">
        <v>17</v>
      </c>
      <c r="C21" s="17" t="s">
        <v>56</v>
      </c>
      <c r="D21" s="17" t="s">
        <v>59</v>
      </c>
      <c r="E21" s="17" t="s">
        <v>22</v>
      </c>
      <c r="F21" s="19">
        <v>42.42</v>
      </c>
      <c r="G21" s="19">
        <v>387.7566</v>
      </c>
      <c r="H21" s="19">
        <f t="shared" si="0"/>
        <v>16448.634972</v>
      </c>
      <c r="I21" s="41" t="s">
        <v>60</v>
      </c>
      <c r="J21" s="17">
        <f t="shared" si="1"/>
        <v>387.7566</v>
      </c>
      <c r="K21" s="17"/>
    </row>
    <row r="22" s="49" customFormat="1" ht="24" customHeight="1" spans="1:11">
      <c r="A22" s="17"/>
      <c r="B22" s="59">
        <v>18</v>
      </c>
      <c r="C22" s="17" t="s">
        <v>56</v>
      </c>
      <c r="D22" s="17" t="s">
        <v>61</v>
      </c>
      <c r="E22" s="17" t="s">
        <v>22</v>
      </c>
      <c r="F22" s="19">
        <v>541.36</v>
      </c>
      <c r="G22" s="19">
        <v>154.9912</v>
      </c>
      <c r="H22" s="19">
        <f t="shared" si="0"/>
        <v>83906.036032</v>
      </c>
      <c r="I22" s="41" t="s">
        <v>62</v>
      </c>
      <c r="J22" s="17">
        <f t="shared" si="1"/>
        <v>154.9912</v>
      </c>
      <c r="K22" s="17"/>
    </row>
    <row r="23" s="49" customFormat="1" ht="24" customHeight="1" spans="1:11">
      <c r="A23" s="17"/>
      <c r="B23" s="59">
        <v>19</v>
      </c>
      <c r="C23" s="17" t="s">
        <v>56</v>
      </c>
      <c r="D23" s="17" t="s">
        <v>63</v>
      </c>
      <c r="E23" s="17" t="s">
        <v>22</v>
      </c>
      <c r="F23" s="19">
        <v>20.2</v>
      </c>
      <c r="G23" s="19">
        <v>585.4281</v>
      </c>
      <c r="H23" s="19">
        <f t="shared" si="0"/>
        <v>11825.64762</v>
      </c>
      <c r="I23" s="41" t="s">
        <v>64</v>
      </c>
      <c r="J23" s="17">
        <f t="shared" si="1"/>
        <v>585.4281</v>
      </c>
      <c r="K23" s="17"/>
    </row>
    <row r="24" s="49" customFormat="1" ht="24" customHeight="1" spans="1:11">
      <c r="A24" s="17"/>
      <c r="B24" s="59">
        <v>20</v>
      </c>
      <c r="C24" s="17" t="s">
        <v>56</v>
      </c>
      <c r="D24" s="17" t="s">
        <v>65</v>
      </c>
      <c r="E24" s="17" t="s">
        <v>22</v>
      </c>
      <c r="F24" s="19">
        <v>139.38</v>
      </c>
      <c r="G24" s="19">
        <v>36.515</v>
      </c>
      <c r="H24" s="19">
        <f t="shared" si="0"/>
        <v>5089.4607</v>
      </c>
      <c r="I24" s="41" t="s">
        <v>66</v>
      </c>
      <c r="J24" s="17">
        <f t="shared" si="1"/>
        <v>36.515</v>
      </c>
      <c r="K24" s="17"/>
    </row>
    <row r="25" s="49" customFormat="1" ht="24" customHeight="1" spans="1:11">
      <c r="A25" s="17"/>
      <c r="B25" s="59">
        <v>21</v>
      </c>
      <c r="C25" s="17" t="s">
        <v>56</v>
      </c>
      <c r="D25" s="17" t="s">
        <v>67</v>
      </c>
      <c r="E25" s="17" t="s">
        <v>22</v>
      </c>
      <c r="F25" s="19">
        <v>20.2</v>
      </c>
      <c r="G25" s="19">
        <v>56.3094</v>
      </c>
      <c r="H25" s="19">
        <f t="shared" si="0"/>
        <v>1137.44988</v>
      </c>
      <c r="I25" s="41" t="s">
        <v>68</v>
      </c>
      <c r="J25" s="17">
        <f t="shared" si="1"/>
        <v>56.3094</v>
      </c>
      <c r="K25" s="17"/>
    </row>
    <row r="26" s="49" customFormat="1" ht="24" customHeight="1" spans="1:11">
      <c r="A26" s="17"/>
      <c r="B26" s="59">
        <v>22</v>
      </c>
      <c r="C26" s="17" t="s">
        <v>56</v>
      </c>
      <c r="D26" s="17" t="s">
        <v>69</v>
      </c>
      <c r="E26" s="17" t="s">
        <v>22</v>
      </c>
      <c r="F26" s="19">
        <v>191.9</v>
      </c>
      <c r="G26" s="19">
        <v>6.11</v>
      </c>
      <c r="H26" s="19">
        <f t="shared" si="0"/>
        <v>1172.509</v>
      </c>
      <c r="I26" s="41" t="s">
        <v>70</v>
      </c>
      <c r="J26" s="17">
        <f t="shared" si="1"/>
        <v>6.11</v>
      </c>
      <c r="K26" s="17"/>
    </row>
    <row r="27" s="49" customFormat="1" ht="24" customHeight="1" spans="1:11">
      <c r="A27" s="17"/>
      <c r="B27" s="59">
        <v>23</v>
      </c>
      <c r="C27" s="17" t="s">
        <v>56</v>
      </c>
      <c r="D27" s="17" t="s">
        <v>71</v>
      </c>
      <c r="E27" s="17" t="s">
        <v>22</v>
      </c>
      <c r="F27" s="19">
        <v>561.56</v>
      </c>
      <c r="G27" s="19">
        <v>4.38</v>
      </c>
      <c r="H27" s="19">
        <f t="shared" si="0"/>
        <v>2459.6328</v>
      </c>
      <c r="I27" s="41" t="s">
        <v>70</v>
      </c>
      <c r="J27" s="17">
        <f t="shared" si="1"/>
        <v>4.38</v>
      </c>
      <c r="K27" s="17"/>
    </row>
    <row r="28" s="49" customFormat="1" ht="50" customHeight="1" spans="1:11">
      <c r="A28" s="17"/>
      <c r="B28" s="59">
        <v>24</v>
      </c>
      <c r="C28" s="17" t="s">
        <v>72</v>
      </c>
      <c r="D28" s="17" t="s">
        <v>73</v>
      </c>
      <c r="E28" s="17" t="s">
        <v>22</v>
      </c>
      <c r="F28" s="19">
        <v>1515</v>
      </c>
      <c r="G28" s="19">
        <v>3.81</v>
      </c>
      <c r="H28" s="19">
        <f t="shared" si="0"/>
        <v>5772.15</v>
      </c>
      <c r="I28" s="41" t="s">
        <v>74</v>
      </c>
      <c r="J28" s="66">
        <v>2.6</v>
      </c>
      <c r="K28" s="17"/>
    </row>
    <row r="29" s="49" customFormat="1" ht="26" customHeight="1" spans="1:11">
      <c r="A29" s="17"/>
      <c r="B29" s="59">
        <v>25</v>
      </c>
      <c r="C29" s="17" t="s">
        <v>75</v>
      </c>
      <c r="D29" s="17" t="s">
        <v>76</v>
      </c>
      <c r="E29" s="17" t="s">
        <v>43</v>
      </c>
      <c r="F29" s="19">
        <v>4</v>
      </c>
      <c r="G29" s="19">
        <f>(482.65/3*4+454.94/3*1)/1.25*0.8</f>
        <v>508.9152</v>
      </c>
      <c r="H29" s="19">
        <f t="shared" si="0"/>
        <v>2035.6608</v>
      </c>
      <c r="I29" s="41" t="s">
        <v>77</v>
      </c>
      <c r="J29" s="17">
        <f t="shared" si="1"/>
        <v>508.9152</v>
      </c>
      <c r="K29" s="17"/>
    </row>
    <row r="30" s="49" customFormat="1" ht="26" customHeight="1" spans="1:11">
      <c r="A30" s="17"/>
      <c r="B30" s="59">
        <v>26</v>
      </c>
      <c r="C30" s="17" t="s">
        <v>75</v>
      </c>
      <c r="D30" s="17" t="s">
        <v>78</v>
      </c>
      <c r="E30" s="17" t="s">
        <v>43</v>
      </c>
      <c r="F30" s="19">
        <v>2</v>
      </c>
      <c r="G30" s="19">
        <f>(473.1/3*4+443.47/3*1)/1.25*0.8</f>
        <v>498.318933333333</v>
      </c>
      <c r="H30" s="19">
        <f t="shared" si="0"/>
        <v>996.637866666666</v>
      </c>
      <c r="I30" s="41" t="s">
        <v>77</v>
      </c>
      <c r="J30" s="17">
        <f t="shared" si="1"/>
        <v>498.318933333333</v>
      </c>
      <c r="K30" s="17"/>
    </row>
    <row r="31" s="49" customFormat="1" ht="26" customHeight="1" spans="1:11">
      <c r="A31" s="17"/>
      <c r="B31" s="59">
        <v>27</v>
      </c>
      <c r="C31" s="17" t="s">
        <v>75</v>
      </c>
      <c r="D31" s="17" t="s">
        <v>79</v>
      </c>
      <c r="E31" s="17" t="s">
        <v>43</v>
      </c>
      <c r="F31" s="19">
        <v>2</v>
      </c>
      <c r="G31" s="19">
        <f>(454.94/3*4+441.56/3*1)/1.25*0.8</f>
        <v>482.414933333333</v>
      </c>
      <c r="H31" s="19">
        <f t="shared" si="0"/>
        <v>964.829866666666</v>
      </c>
      <c r="I31" s="41" t="s">
        <v>77</v>
      </c>
      <c r="J31" s="17">
        <f t="shared" si="1"/>
        <v>482.414933333333</v>
      </c>
      <c r="K31" s="17"/>
    </row>
    <row r="32" s="49" customFormat="1" ht="26" customHeight="1" spans="1:11">
      <c r="A32" s="17"/>
      <c r="B32" s="59">
        <v>28</v>
      </c>
      <c r="C32" s="17" t="s">
        <v>75</v>
      </c>
      <c r="D32" s="17" t="s">
        <v>80</v>
      </c>
      <c r="E32" s="17" t="s">
        <v>43</v>
      </c>
      <c r="F32" s="19">
        <v>32</v>
      </c>
      <c r="G32" s="19">
        <f>(443.47/3*2+298.19/3*1)/1.25*0.8</f>
        <v>252.827733333333</v>
      </c>
      <c r="H32" s="19">
        <f t="shared" si="0"/>
        <v>8090.48746666666</v>
      </c>
      <c r="I32" s="41" t="s">
        <v>77</v>
      </c>
      <c r="J32" s="17">
        <f t="shared" si="1"/>
        <v>252.827733333333</v>
      </c>
      <c r="K32" s="17"/>
    </row>
    <row r="33" s="49" customFormat="1" ht="26" customHeight="1" spans="1:11">
      <c r="A33" s="17"/>
      <c r="B33" s="59">
        <v>29</v>
      </c>
      <c r="C33" s="17" t="s">
        <v>81</v>
      </c>
      <c r="D33" s="17" t="s">
        <v>82</v>
      </c>
      <c r="E33" s="17" t="s">
        <v>43</v>
      </c>
      <c r="F33" s="19">
        <v>1</v>
      </c>
      <c r="G33" s="19">
        <v>79.3</v>
      </c>
      <c r="H33" s="19">
        <f t="shared" si="0"/>
        <v>79.3</v>
      </c>
      <c r="I33" s="41" t="s">
        <v>27</v>
      </c>
      <c r="J33" s="17">
        <f t="shared" si="1"/>
        <v>79.3</v>
      </c>
      <c r="K33" s="17"/>
    </row>
    <row r="34" s="49" customFormat="1" ht="26" customHeight="1" spans="1:11">
      <c r="A34" s="17"/>
      <c r="B34" s="59">
        <v>30</v>
      </c>
      <c r="C34" s="17" t="s">
        <v>83</v>
      </c>
      <c r="D34" s="17" t="s">
        <v>84</v>
      </c>
      <c r="E34" s="17" t="s">
        <v>85</v>
      </c>
      <c r="F34" s="19">
        <v>6</v>
      </c>
      <c r="G34" s="19">
        <v>316.81</v>
      </c>
      <c r="H34" s="19">
        <f t="shared" si="0"/>
        <v>1900.86</v>
      </c>
      <c r="I34" s="41" t="s">
        <v>27</v>
      </c>
      <c r="J34" s="17">
        <f t="shared" si="1"/>
        <v>316.81</v>
      </c>
      <c r="K34" s="17"/>
    </row>
    <row r="35" s="49" customFormat="1" ht="26" customHeight="1" spans="1:11">
      <c r="A35" s="17"/>
      <c r="B35" s="59">
        <v>31</v>
      </c>
      <c r="C35" s="17" t="s">
        <v>86</v>
      </c>
      <c r="D35" s="17" t="s">
        <v>87</v>
      </c>
      <c r="E35" s="17" t="s">
        <v>85</v>
      </c>
      <c r="F35" s="19">
        <v>2</v>
      </c>
      <c r="G35" s="19">
        <v>486.73</v>
      </c>
      <c r="H35" s="19">
        <f t="shared" si="0"/>
        <v>973.46</v>
      </c>
      <c r="I35" s="41" t="s">
        <v>27</v>
      </c>
      <c r="J35" s="17">
        <f t="shared" si="1"/>
        <v>486.73</v>
      </c>
      <c r="K35" s="17"/>
    </row>
    <row r="36" s="49" customFormat="1" ht="26" customHeight="1" spans="1:11">
      <c r="A36" s="17"/>
      <c r="B36" s="59">
        <v>32</v>
      </c>
      <c r="C36" s="17" t="s">
        <v>88</v>
      </c>
      <c r="D36" s="17" t="s">
        <v>89</v>
      </c>
      <c r="E36" s="17" t="s">
        <v>90</v>
      </c>
      <c r="F36" s="19">
        <v>8</v>
      </c>
      <c r="G36" s="19">
        <v>78.76</v>
      </c>
      <c r="H36" s="19">
        <f t="shared" si="0"/>
        <v>630.08</v>
      </c>
      <c r="I36" s="41" t="s">
        <v>27</v>
      </c>
      <c r="J36" s="66">
        <v>30</v>
      </c>
      <c r="K36" s="17"/>
    </row>
    <row r="37" s="49" customFormat="1" ht="54" customHeight="1" spans="1:11">
      <c r="A37" s="17"/>
      <c r="B37" s="59">
        <v>33</v>
      </c>
      <c r="C37" s="17" t="s">
        <v>91</v>
      </c>
      <c r="D37" s="17" t="s">
        <v>92</v>
      </c>
      <c r="E37" s="17" t="s">
        <v>93</v>
      </c>
      <c r="F37" s="19">
        <v>30</v>
      </c>
      <c r="G37" s="19">
        <v>12</v>
      </c>
      <c r="H37" s="19">
        <f t="shared" si="0"/>
        <v>360</v>
      </c>
      <c r="I37" s="41" t="s">
        <v>94</v>
      </c>
      <c r="J37" s="17">
        <f t="shared" si="1"/>
        <v>12</v>
      </c>
      <c r="K37" s="17"/>
    </row>
    <row r="38" s="49" customFormat="1" ht="31" customHeight="1" spans="1:11">
      <c r="A38" s="17"/>
      <c r="B38" s="59">
        <v>34</v>
      </c>
      <c r="C38" s="17" t="s">
        <v>95</v>
      </c>
      <c r="D38" s="17" t="s">
        <v>96</v>
      </c>
      <c r="E38" s="17" t="s">
        <v>85</v>
      </c>
      <c r="F38" s="19">
        <v>1</v>
      </c>
      <c r="G38" s="19">
        <v>3132.74</v>
      </c>
      <c r="H38" s="19">
        <f t="shared" si="0"/>
        <v>3132.74</v>
      </c>
      <c r="I38" s="41" t="s">
        <v>47</v>
      </c>
      <c r="J38" s="17">
        <f t="shared" si="1"/>
        <v>3132.74</v>
      </c>
      <c r="K38" s="17"/>
    </row>
    <row r="39" s="49" customFormat="1" ht="47" customHeight="1" spans="1:11">
      <c r="A39" s="17"/>
      <c r="B39" s="59">
        <v>35</v>
      </c>
      <c r="C39" s="17" t="s">
        <v>97</v>
      </c>
      <c r="D39" s="17" t="s">
        <v>98</v>
      </c>
      <c r="E39" s="17" t="s">
        <v>85</v>
      </c>
      <c r="F39" s="19">
        <v>1</v>
      </c>
      <c r="G39" s="19">
        <v>1200</v>
      </c>
      <c r="H39" s="19">
        <f t="shared" si="0"/>
        <v>1200</v>
      </c>
      <c r="I39" s="41" t="s">
        <v>99</v>
      </c>
      <c r="J39" s="66">
        <v>900</v>
      </c>
      <c r="K39" s="17"/>
    </row>
    <row r="40" s="49" customFormat="1" ht="35" customHeight="1" spans="1:11">
      <c r="A40" s="17"/>
      <c r="B40" s="59">
        <v>36</v>
      </c>
      <c r="C40" s="17" t="s">
        <v>100</v>
      </c>
      <c r="D40" s="17" t="s">
        <v>101</v>
      </c>
      <c r="E40" s="17" t="s">
        <v>93</v>
      </c>
      <c r="F40" s="19">
        <v>1</v>
      </c>
      <c r="G40" s="19">
        <f>10*12*3</f>
        <v>360</v>
      </c>
      <c r="H40" s="19">
        <f t="shared" si="0"/>
        <v>360</v>
      </c>
      <c r="I40" s="41" t="s">
        <v>102</v>
      </c>
      <c r="J40" s="17">
        <f t="shared" si="1"/>
        <v>360</v>
      </c>
      <c r="K40" s="17"/>
    </row>
    <row r="41" s="49" customFormat="1" ht="35" customHeight="1" spans="1:11">
      <c r="A41" s="17"/>
      <c r="B41" s="59">
        <v>37</v>
      </c>
      <c r="C41" s="17" t="s">
        <v>103</v>
      </c>
      <c r="D41" s="17" t="s">
        <v>104</v>
      </c>
      <c r="E41" s="17" t="s">
        <v>93</v>
      </c>
      <c r="F41" s="19">
        <v>1</v>
      </c>
      <c r="G41" s="19">
        <v>4590</v>
      </c>
      <c r="H41" s="19">
        <f t="shared" si="0"/>
        <v>4590</v>
      </c>
      <c r="I41" s="41" t="s">
        <v>47</v>
      </c>
      <c r="J41" s="66">
        <v>2200</v>
      </c>
      <c r="K41" s="17"/>
    </row>
    <row r="42" s="49" customFormat="1" ht="43" customHeight="1" spans="1:11">
      <c r="A42" s="17"/>
      <c r="B42" s="59">
        <v>38</v>
      </c>
      <c r="C42" s="17" t="s">
        <v>105</v>
      </c>
      <c r="D42" s="17" t="s">
        <v>106</v>
      </c>
      <c r="E42" s="17" t="s">
        <v>85</v>
      </c>
      <c r="F42" s="19">
        <v>1</v>
      </c>
      <c r="G42" s="19">
        <v>1700</v>
      </c>
      <c r="H42" s="19">
        <f t="shared" si="0"/>
        <v>1700</v>
      </c>
      <c r="I42" s="41" t="s">
        <v>107</v>
      </c>
      <c r="J42" s="17">
        <f t="shared" si="1"/>
        <v>1700</v>
      </c>
      <c r="K42" s="17"/>
    </row>
    <row r="43" s="49" customFormat="1" ht="72" customHeight="1" spans="1:11">
      <c r="A43" s="17"/>
      <c r="B43" s="59">
        <v>39</v>
      </c>
      <c r="C43" s="17" t="s">
        <v>108</v>
      </c>
      <c r="D43" s="17" t="s">
        <v>109</v>
      </c>
      <c r="E43" s="17" t="s">
        <v>110</v>
      </c>
      <c r="F43" s="19">
        <v>1</v>
      </c>
      <c r="G43" s="19">
        <v>1130567.256</v>
      </c>
      <c r="H43" s="19">
        <f t="shared" si="0"/>
        <v>1130567.256</v>
      </c>
      <c r="I43" s="41" t="s">
        <v>111</v>
      </c>
      <c r="J43" s="66">
        <f>G43*0.95</f>
        <v>1074038.8932</v>
      </c>
      <c r="K43" s="17"/>
    </row>
    <row r="44" s="49" customFormat="1" ht="42" customHeight="1" spans="1:11">
      <c r="A44" s="17"/>
      <c r="B44" s="59">
        <v>40</v>
      </c>
      <c r="C44" s="17" t="s">
        <v>112</v>
      </c>
      <c r="D44" s="17"/>
      <c r="E44" s="17" t="s">
        <v>85</v>
      </c>
      <c r="F44" s="19">
        <v>12</v>
      </c>
      <c r="G44" s="17" t="s">
        <v>113</v>
      </c>
      <c r="H44" s="19">
        <v>0</v>
      </c>
      <c r="I44" s="41" t="s">
        <v>114</v>
      </c>
      <c r="J44" s="17" t="s">
        <v>113</v>
      </c>
      <c r="K44" s="17"/>
    </row>
    <row r="45" s="49" customFormat="1" ht="42" customHeight="1" spans="1:11">
      <c r="A45" s="17"/>
      <c r="B45" s="59">
        <v>41</v>
      </c>
      <c r="C45" s="17" t="s">
        <v>115</v>
      </c>
      <c r="D45" s="17"/>
      <c r="E45" s="17" t="s">
        <v>85</v>
      </c>
      <c r="F45" s="19">
        <v>4</v>
      </c>
      <c r="G45" s="17" t="s">
        <v>113</v>
      </c>
      <c r="H45" s="19">
        <v>0</v>
      </c>
      <c r="I45" s="41" t="s">
        <v>114</v>
      </c>
      <c r="J45" s="17" t="s">
        <v>113</v>
      </c>
      <c r="K45" s="17"/>
    </row>
    <row r="46" s="49" customFormat="1" ht="42" customHeight="1" spans="1:11">
      <c r="A46" s="17"/>
      <c r="B46" s="59">
        <v>42</v>
      </c>
      <c r="C46" s="17" t="s">
        <v>116</v>
      </c>
      <c r="D46" s="17"/>
      <c r="E46" s="17" t="s">
        <v>85</v>
      </c>
      <c r="F46" s="19">
        <v>1</v>
      </c>
      <c r="G46" s="17" t="s">
        <v>113</v>
      </c>
      <c r="H46" s="19">
        <v>0</v>
      </c>
      <c r="I46" s="41" t="s">
        <v>117</v>
      </c>
      <c r="J46" s="17" t="s">
        <v>113</v>
      </c>
      <c r="K46" s="17"/>
    </row>
    <row r="47" s="49" customFormat="1" ht="42" customHeight="1" spans="1:11">
      <c r="A47" s="17"/>
      <c r="B47" s="59">
        <v>43</v>
      </c>
      <c r="C47" s="17" t="s">
        <v>118</v>
      </c>
      <c r="D47" s="17" t="s">
        <v>119</v>
      </c>
      <c r="E47" s="17" t="s">
        <v>85</v>
      </c>
      <c r="F47" s="19">
        <v>3</v>
      </c>
      <c r="G47" s="17" t="s">
        <v>113</v>
      </c>
      <c r="H47" s="19">
        <v>0</v>
      </c>
      <c r="I47" s="41" t="s">
        <v>120</v>
      </c>
      <c r="J47" s="17" t="s">
        <v>113</v>
      </c>
      <c r="K47" s="17"/>
    </row>
    <row r="48" s="49" customFormat="1" ht="42" customHeight="1" spans="1:11">
      <c r="A48" s="17"/>
      <c r="B48" s="59">
        <v>44</v>
      </c>
      <c r="C48" s="17" t="s">
        <v>121</v>
      </c>
      <c r="D48" s="17" t="s">
        <v>122</v>
      </c>
      <c r="E48" s="17" t="s">
        <v>85</v>
      </c>
      <c r="F48" s="19">
        <v>1</v>
      </c>
      <c r="G48" s="19">
        <v>34513.27</v>
      </c>
      <c r="H48" s="19">
        <f t="shared" ref="H48:H52" si="2">F48*G48</f>
        <v>34513.27</v>
      </c>
      <c r="I48" s="41" t="s">
        <v>123</v>
      </c>
      <c r="J48" s="17">
        <f>G48</f>
        <v>34513.27</v>
      </c>
      <c r="K48" s="17"/>
    </row>
    <row r="49" s="49" customFormat="1" ht="42" customHeight="1" spans="1:11">
      <c r="A49" s="17"/>
      <c r="B49" s="59">
        <v>45</v>
      </c>
      <c r="C49" s="17" t="s">
        <v>124</v>
      </c>
      <c r="D49" s="17" t="s">
        <v>125</v>
      </c>
      <c r="E49" s="17" t="s">
        <v>85</v>
      </c>
      <c r="F49" s="19">
        <v>1</v>
      </c>
      <c r="G49" s="19">
        <v>220169.027</v>
      </c>
      <c r="H49" s="19">
        <f t="shared" si="2"/>
        <v>220169.027</v>
      </c>
      <c r="I49" s="41" t="s">
        <v>126</v>
      </c>
      <c r="J49" s="66">
        <f>G49*0.95</f>
        <v>209160.57565</v>
      </c>
      <c r="K49" s="17"/>
    </row>
    <row r="50" s="49" customFormat="1" ht="42" customHeight="1" spans="1:11">
      <c r="A50" s="17"/>
      <c r="B50" s="59">
        <v>46</v>
      </c>
      <c r="C50" s="17" t="s">
        <v>127</v>
      </c>
      <c r="D50" s="17" t="s">
        <v>128</v>
      </c>
      <c r="E50" s="17" t="s">
        <v>85</v>
      </c>
      <c r="F50" s="19">
        <v>1</v>
      </c>
      <c r="G50" s="19">
        <v>49064.601</v>
      </c>
      <c r="H50" s="19">
        <f t="shared" si="2"/>
        <v>49064.601</v>
      </c>
      <c r="I50" s="41" t="s">
        <v>129</v>
      </c>
      <c r="J50" s="17">
        <f t="shared" ref="J50:J59" si="3">G50</f>
        <v>49064.601</v>
      </c>
      <c r="K50" s="17"/>
    </row>
    <row r="51" s="49" customFormat="1" ht="42" customHeight="1" spans="1:11">
      <c r="A51" s="17"/>
      <c r="B51" s="59">
        <v>47</v>
      </c>
      <c r="C51" s="17" t="s">
        <v>130</v>
      </c>
      <c r="D51" s="17" t="s">
        <v>131</v>
      </c>
      <c r="E51" s="17" t="s">
        <v>132</v>
      </c>
      <c r="F51" s="19">
        <v>450</v>
      </c>
      <c r="G51" s="19">
        <v>553.245</v>
      </c>
      <c r="H51" s="19">
        <f t="shared" si="2"/>
        <v>248960.25</v>
      </c>
      <c r="I51" s="41" t="s">
        <v>133</v>
      </c>
      <c r="J51" s="17">
        <f t="shared" si="3"/>
        <v>553.245</v>
      </c>
      <c r="K51" s="17"/>
    </row>
    <row r="52" s="49" customFormat="1" ht="42" customHeight="1" spans="1:11">
      <c r="A52" s="17"/>
      <c r="B52" s="59">
        <v>48</v>
      </c>
      <c r="C52" s="17" t="s">
        <v>134</v>
      </c>
      <c r="D52" s="17" t="s">
        <v>135</v>
      </c>
      <c r="E52" s="17" t="s">
        <v>36</v>
      </c>
      <c r="F52" s="19">
        <v>90</v>
      </c>
      <c r="G52" s="19">
        <v>18.9</v>
      </c>
      <c r="H52" s="19">
        <f t="shared" si="2"/>
        <v>1701</v>
      </c>
      <c r="I52" s="41" t="s">
        <v>136</v>
      </c>
      <c r="J52" s="17">
        <f t="shared" si="3"/>
        <v>18.9</v>
      </c>
      <c r="K52" s="17"/>
    </row>
    <row r="53" s="49" customFormat="1" ht="43" customHeight="1" spans="1:11">
      <c r="A53" s="17"/>
      <c r="B53" s="59">
        <v>49</v>
      </c>
      <c r="C53" s="17" t="s">
        <v>137</v>
      </c>
      <c r="D53" s="17" t="s">
        <v>138</v>
      </c>
      <c r="E53" s="17" t="s">
        <v>93</v>
      </c>
      <c r="F53" s="17">
        <v>2.02</v>
      </c>
      <c r="G53" s="17">
        <v>847</v>
      </c>
      <c r="H53" s="17">
        <v>1882.07</v>
      </c>
      <c r="I53" s="41" t="s">
        <v>139</v>
      </c>
      <c r="J53" s="17">
        <f t="shared" si="3"/>
        <v>847</v>
      </c>
      <c r="K53" s="17"/>
    </row>
    <row r="54" s="49" customFormat="1" ht="33" customHeight="1" spans="1:11">
      <c r="A54" s="17"/>
      <c r="B54" s="59">
        <v>50</v>
      </c>
      <c r="C54" s="17" t="s">
        <v>140</v>
      </c>
      <c r="D54" s="17" t="s">
        <v>141</v>
      </c>
      <c r="E54" s="17" t="s">
        <v>93</v>
      </c>
      <c r="F54" s="17">
        <v>2.02</v>
      </c>
      <c r="G54" s="17">
        <v>479.98</v>
      </c>
      <c r="H54" s="17">
        <v>969.56</v>
      </c>
      <c r="I54" s="17" t="s">
        <v>142</v>
      </c>
      <c r="J54" s="17">
        <f t="shared" si="3"/>
        <v>479.98</v>
      </c>
      <c r="K54" s="17"/>
    </row>
    <row r="55" s="49" customFormat="1" ht="48" customHeight="1" spans="1:11">
      <c r="A55" s="17"/>
      <c r="B55" s="59">
        <v>51</v>
      </c>
      <c r="C55" s="17" t="s">
        <v>143</v>
      </c>
      <c r="D55" s="17"/>
      <c r="E55" s="17" t="s">
        <v>144</v>
      </c>
      <c r="F55" s="17">
        <v>196.174</v>
      </c>
      <c r="G55" s="17">
        <v>29.5</v>
      </c>
      <c r="H55" s="17">
        <v>5787.13</v>
      </c>
      <c r="I55" s="17" t="s">
        <v>145</v>
      </c>
      <c r="J55" s="17">
        <f t="shared" si="3"/>
        <v>29.5</v>
      </c>
      <c r="K55" s="17"/>
    </row>
    <row r="56" s="49" customFormat="1" ht="34" customHeight="1" spans="1:11">
      <c r="A56" s="17"/>
      <c r="B56" s="59">
        <v>52</v>
      </c>
      <c r="C56" s="17" t="s">
        <v>146</v>
      </c>
      <c r="D56" s="17" t="s">
        <v>147</v>
      </c>
      <c r="E56" s="17" t="s">
        <v>22</v>
      </c>
      <c r="F56" s="17">
        <v>79.33</v>
      </c>
      <c r="G56" s="17">
        <v>144.596</v>
      </c>
      <c r="H56" s="17">
        <v>5569.84</v>
      </c>
      <c r="I56" s="17" t="s">
        <v>148</v>
      </c>
      <c r="J56" s="17">
        <f t="shared" si="3"/>
        <v>144.596</v>
      </c>
      <c r="K56" s="17"/>
    </row>
    <row r="57" s="49" customFormat="1" ht="40" customHeight="1" spans="1:11">
      <c r="A57" s="17"/>
      <c r="B57" s="59">
        <v>53</v>
      </c>
      <c r="C57" s="17" t="s">
        <v>149</v>
      </c>
      <c r="D57" s="17"/>
      <c r="E57" s="17" t="s">
        <v>144</v>
      </c>
      <c r="F57" s="17">
        <v>11.31</v>
      </c>
      <c r="G57" s="17">
        <v>70</v>
      </c>
      <c r="H57" s="17">
        <v>842.0307</v>
      </c>
      <c r="I57" s="17" t="s">
        <v>150</v>
      </c>
      <c r="J57" s="17">
        <f t="shared" si="3"/>
        <v>70</v>
      </c>
      <c r="K57" s="17"/>
    </row>
    <row r="58" s="49" customFormat="1" ht="40" customHeight="1" spans="1:11">
      <c r="A58" s="17"/>
      <c r="B58" s="59">
        <v>54</v>
      </c>
      <c r="C58" s="17" t="s">
        <v>151</v>
      </c>
      <c r="D58" s="17"/>
      <c r="E58" s="17" t="s">
        <v>152</v>
      </c>
      <c r="F58" s="17">
        <v>0.6</v>
      </c>
      <c r="G58" s="17">
        <v>9.32</v>
      </c>
      <c r="H58" s="17">
        <f>F58*G58</f>
        <v>5.592</v>
      </c>
      <c r="I58" s="17" t="s">
        <v>153</v>
      </c>
      <c r="J58" s="17">
        <f t="shared" si="3"/>
        <v>9.32</v>
      </c>
      <c r="K58" s="17"/>
    </row>
    <row r="59" s="49" customFormat="1" ht="34" customHeight="1" spans="1:11">
      <c r="A59" s="60"/>
      <c r="B59" s="59">
        <v>55</v>
      </c>
      <c r="C59" s="17" t="s">
        <v>154</v>
      </c>
      <c r="D59" s="17"/>
      <c r="E59" s="17"/>
      <c r="F59" s="17">
        <v>63.455</v>
      </c>
      <c r="G59" s="17">
        <v>109.94</v>
      </c>
      <c r="H59" s="17">
        <f>F59*G59</f>
        <v>6976.2427</v>
      </c>
      <c r="I59" s="17" t="s">
        <v>155</v>
      </c>
      <c r="J59" s="17">
        <f t="shared" si="3"/>
        <v>109.94</v>
      </c>
      <c r="K59" s="17"/>
    </row>
    <row r="60" s="50" customFormat="1" ht="22" customHeight="1" spans="1:11">
      <c r="A60" s="61"/>
      <c r="B60" s="59" t="s">
        <v>156</v>
      </c>
      <c r="C60" s="41"/>
      <c r="D60" s="41"/>
      <c r="E60" s="41"/>
      <c r="F60" s="41"/>
      <c r="G60" s="41"/>
      <c r="H60" s="62">
        <f>SUM(H5:H59)</f>
        <v>1948515.536225</v>
      </c>
      <c r="I60" s="41"/>
      <c r="J60" s="41"/>
      <c r="K60" s="41"/>
    </row>
    <row r="61" s="50" customFormat="1" ht="114" customHeight="1" spans="1:11">
      <c r="A61" s="41" t="s">
        <v>157</v>
      </c>
      <c r="B61" s="58"/>
      <c r="C61" s="41"/>
      <c r="D61" s="63" t="s">
        <v>158</v>
      </c>
      <c r="E61" s="64"/>
      <c r="F61" s="64"/>
      <c r="G61" s="64"/>
      <c r="H61" s="64"/>
      <c r="I61" s="64"/>
      <c r="J61" s="64"/>
      <c r="K61" s="65"/>
    </row>
    <row r="62" s="50" customFormat="1" ht="128" customHeight="1" spans="1:11">
      <c r="A62" s="63" t="s">
        <v>159</v>
      </c>
      <c r="B62" s="35"/>
      <c r="C62" s="65"/>
      <c r="D62" s="64" t="s">
        <v>160</v>
      </c>
      <c r="E62" s="64"/>
      <c r="F62" s="64"/>
      <c r="G62" s="64"/>
      <c r="H62" s="64"/>
      <c r="I62" s="64"/>
      <c r="J62" s="64"/>
      <c r="K62" s="65"/>
    </row>
    <row r="63" s="50" customFormat="1" customHeight="1" spans="1:11">
      <c r="A63" s="64" t="s">
        <v>161</v>
      </c>
      <c r="B63" s="35"/>
      <c r="C63" s="64"/>
      <c r="D63" s="64"/>
      <c r="E63" s="64"/>
      <c r="F63" s="64"/>
      <c r="G63" s="64"/>
      <c r="H63" s="64"/>
      <c r="I63" s="64"/>
      <c r="J63" s="64"/>
      <c r="K63" s="64"/>
    </row>
  </sheetData>
  <mergeCells count="10">
    <mergeCell ref="A1:K1"/>
    <mergeCell ref="A2:C2"/>
    <mergeCell ref="D2:K2"/>
    <mergeCell ref="A3:C3"/>
    <mergeCell ref="D3:K3"/>
    <mergeCell ref="A61:C61"/>
    <mergeCell ref="D61:K61"/>
    <mergeCell ref="A62:C62"/>
    <mergeCell ref="D62:K62"/>
    <mergeCell ref="A63:K63"/>
  </mergeCells>
  <pageMargins left="0.16875" right="0.16875" top="0.393055555555556" bottom="0.472222222222222" header="0.236111111111111" footer="0.314583333333333"/>
  <pageSetup paperSize="9" scale="8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2"/>
  <sheetViews>
    <sheetView workbookViewId="0">
      <selection activeCell="J7" sqref="J7"/>
    </sheetView>
  </sheetViews>
  <sheetFormatPr defaultColWidth="9" defaultRowHeight="37.8" customHeight="1"/>
  <cols>
    <col min="1" max="1" width="3.10833333333333" style="4" customWidth="1"/>
    <col min="2" max="2" width="4.33333333333333" style="4" customWidth="1"/>
    <col min="3" max="3" width="15.6666666666667" style="4" customWidth="1"/>
    <col min="4" max="4" width="17.75" style="4" customWidth="1"/>
    <col min="5" max="5" width="5.21666666666667" style="5" customWidth="1"/>
    <col min="6" max="6" width="9.10833333333333" style="6" customWidth="1"/>
    <col min="7" max="7" width="10.3333333333333" style="4" customWidth="1"/>
    <col min="8" max="8" width="11.6666666666667" style="7" customWidth="1"/>
    <col min="9" max="9" width="37.2166666666667" style="5" customWidth="1"/>
    <col min="10" max="10" width="12.8833333333333" style="5" customWidth="1"/>
    <col min="11" max="11" width="9.13333333333333" style="4" customWidth="1"/>
    <col min="12" max="12" width="9" style="4"/>
    <col min="13" max="13" width="13.775" style="4"/>
    <col min="14" max="16384" width="9" style="4"/>
  </cols>
  <sheetData>
    <row r="1" s="1" customFormat="1" ht="52.05" customHeight="1" spans="1:11">
      <c r="A1" s="8" t="s">
        <v>0</v>
      </c>
      <c r="B1" s="8"/>
      <c r="C1" s="8"/>
      <c r="D1" s="8"/>
      <c r="E1" s="8"/>
      <c r="F1" s="9"/>
      <c r="G1" s="10"/>
      <c r="H1" s="8"/>
      <c r="I1" s="10"/>
      <c r="J1" s="10"/>
      <c r="K1" s="8"/>
    </row>
    <row r="2" s="2" customFormat="1" ht="28.05" customHeight="1" spans="1:11">
      <c r="A2" s="11" t="s">
        <v>1</v>
      </c>
      <c r="B2" s="12"/>
      <c r="C2" s="13"/>
      <c r="D2" s="11" t="s">
        <v>2</v>
      </c>
      <c r="E2" s="12"/>
      <c r="F2" s="12"/>
      <c r="G2" s="12"/>
      <c r="H2" s="12"/>
      <c r="I2" s="12"/>
      <c r="J2" s="12"/>
      <c r="K2" s="13"/>
    </row>
    <row r="3" s="2" customFormat="1" ht="40.95" customHeight="1" spans="1:11">
      <c r="A3" s="11" t="s">
        <v>3</v>
      </c>
      <c r="B3" s="12"/>
      <c r="C3" s="13"/>
      <c r="D3" s="11" t="s">
        <v>4</v>
      </c>
      <c r="E3" s="12"/>
      <c r="F3" s="12"/>
      <c r="G3" s="12"/>
      <c r="H3" s="12"/>
      <c r="I3" s="12"/>
      <c r="J3" s="12"/>
      <c r="K3" s="13"/>
    </row>
    <row r="4" s="2" customFormat="1" ht="82" customHeight="1" spans="1:11">
      <c r="A4" s="14" t="s">
        <v>5</v>
      </c>
      <c r="B4" s="14" t="s">
        <v>6</v>
      </c>
      <c r="C4" s="14" t="s">
        <v>7</v>
      </c>
      <c r="D4" s="14" t="s">
        <v>8</v>
      </c>
      <c r="E4" s="14" t="s">
        <v>9</v>
      </c>
      <c r="F4" s="15" t="s">
        <v>10</v>
      </c>
      <c r="G4" s="14" t="s">
        <v>162</v>
      </c>
      <c r="H4" s="14" t="s">
        <v>12</v>
      </c>
      <c r="I4" s="14" t="s">
        <v>13</v>
      </c>
      <c r="J4" s="14" t="s">
        <v>14</v>
      </c>
      <c r="K4" s="14" t="s">
        <v>15</v>
      </c>
    </row>
    <row r="5" s="3" customFormat="1" ht="89" customHeight="1" spans="1:11">
      <c r="A5" s="14"/>
      <c r="B5" s="14">
        <v>1</v>
      </c>
      <c r="C5" s="16" t="s">
        <v>108</v>
      </c>
      <c r="D5" s="17" t="s">
        <v>109</v>
      </c>
      <c r="E5" s="17" t="s">
        <v>110</v>
      </c>
      <c r="F5" s="18">
        <v>1</v>
      </c>
      <c r="G5" s="19">
        <v>1130567.256</v>
      </c>
      <c r="H5" s="20">
        <f t="shared" ref="H5:H7" si="0">F5*G5</f>
        <v>1130567.256</v>
      </c>
      <c r="I5" s="41" t="s">
        <v>111</v>
      </c>
      <c r="J5" s="42">
        <f>G5*0.95</f>
        <v>1074038.8932</v>
      </c>
      <c r="K5" s="14"/>
    </row>
    <row r="6" s="3" customFormat="1" ht="89" customHeight="1" spans="1:11">
      <c r="A6" s="14"/>
      <c r="B6" s="14">
        <v>2</v>
      </c>
      <c r="C6" s="17" t="s">
        <v>124</v>
      </c>
      <c r="D6" s="17" t="s">
        <v>125</v>
      </c>
      <c r="E6" s="17" t="s">
        <v>85</v>
      </c>
      <c r="F6" s="19">
        <v>1</v>
      </c>
      <c r="G6" s="19">
        <v>220169.027</v>
      </c>
      <c r="H6" s="19">
        <f t="shared" si="0"/>
        <v>220169.027</v>
      </c>
      <c r="I6" s="41" t="s">
        <v>126</v>
      </c>
      <c r="J6" s="42">
        <f>G6*0.95</f>
        <v>209160.57565</v>
      </c>
      <c r="K6" s="14"/>
    </row>
    <row r="7" s="3" customFormat="1" ht="89" customHeight="1" spans="1:11">
      <c r="A7" s="14"/>
      <c r="B7" s="14">
        <v>3</v>
      </c>
      <c r="C7" s="17" t="s">
        <v>130</v>
      </c>
      <c r="D7" s="17" t="s">
        <v>131</v>
      </c>
      <c r="E7" s="17" t="s">
        <v>132</v>
      </c>
      <c r="F7" s="19">
        <v>450</v>
      </c>
      <c r="G7" s="19">
        <v>553.245</v>
      </c>
      <c r="H7" s="19">
        <f t="shared" si="0"/>
        <v>248960.25</v>
      </c>
      <c r="I7" s="41" t="s">
        <v>133</v>
      </c>
      <c r="J7" s="17">
        <f t="shared" ref="J5:J7" si="1">G7</f>
        <v>553.245</v>
      </c>
      <c r="K7" s="14"/>
    </row>
    <row r="8" s="4" customFormat="1" ht="53" customHeight="1" spans="1:11">
      <c r="A8" s="21"/>
      <c r="B8" s="21" t="s">
        <v>156</v>
      </c>
      <c r="C8" s="21"/>
      <c r="D8" s="21"/>
      <c r="E8" s="21"/>
      <c r="F8" s="22"/>
      <c r="G8" s="21"/>
      <c r="H8" s="23">
        <f>SUM(H5:H7)</f>
        <v>1599696.533</v>
      </c>
      <c r="I8" s="21"/>
      <c r="J8" s="21"/>
      <c r="K8" s="21"/>
    </row>
    <row r="9" s="4" customFormat="1" customHeight="1" spans="1:11">
      <c r="A9" s="21" t="s">
        <v>157</v>
      </c>
      <c r="B9" s="21"/>
      <c r="C9" s="21"/>
      <c r="D9" s="24" t="s">
        <v>158</v>
      </c>
      <c r="E9" s="25"/>
      <c r="F9" s="26"/>
      <c r="G9" s="25"/>
      <c r="H9" s="25"/>
      <c r="I9" s="25"/>
      <c r="J9" s="25"/>
      <c r="K9" s="43"/>
    </row>
    <row r="10" s="4" customFormat="1" ht="34" customHeight="1" spans="1:11">
      <c r="A10" s="21"/>
      <c r="B10" s="21"/>
      <c r="C10" s="21"/>
      <c r="D10" s="27"/>
      <c r="E10" s="7"/>
      <c r="F10" s="6"/>
      <c r="G10" s="7"/>
      <c r="H10" s="7"/>
      <c r="I10" s="7"/>
      <c r="J10" s="7"/>
      <c r="K10" s="44"/>
    </row>
    <row r="11" s="4" customFormat="1" customHeight="1" spans="1:11">
      <c r="A11" s="21"/>
      <c r="B11" s="21"/>
      <c r="C11" s="21"/>
      <c r="D11" s="27"/>
      <c r="E11" s="7"/>
      <c r="F11" s="6"/>
      <c r="G11" s="7"/>
      <c r="H11" s="7"/>
      <c r="I11" s="7"/>
      <c r="J11" s="7"/>
      <c r="K11" s="44"/>
    </row>
    <row r="12" s="4" customFormat="1" customHeight="1" spans="1:11">
      <c r="A12" s="21"/>
      <c r="B12" s="21"/>
      <c r="C12" s="21"/>
      <c r="D12" s="28"/>
      <c r="E12" s="29"/>
      <c r="F12" s="30"/>
      <c r="G12" s="29"/>
      <c r="H12" s="29"/>
      <c r="I12" s="29"/>
      <c r="J12" s="29"/>
      <c r="K12" s="45"/>
    </row>
    <row r="13" s="4" customFormat="1" ht="60" customHeight="1" spans="1:11">
      <c r="A13" s="31" t="s">
        <v>159</v>
      </c>
      <c r="B13" s="32"/>
      <c r="C13" s="33"/>
      <c r="D13" s="34" t="s">
        <v>160</v>
      </c>
      <c r="E13" s="34"/>
      <c r="F13" s="35"/>
      <c r="G13" s="36"/>
      <c r="H13" s="34"/>
      <c r="I13" s="36"/>
      <c r="J13" s="36"/>
      <c r="K13" s="46"/>
    </row>
    <row r="14" s="4" customFormat="1" customHeight="1" spans="1:11">
      <c r="A14" s="37" t="s">
        <v>161</v>
      </c>
      <c r="B14" s="37"/>
      <c r="C14" s="37"/>
      <c r="D14" s="37"/>
      <c r="E14" s="37"/>
      <c r="F14" s="26"/>
      <c r="G14" s="37"/>
      <c r="H14" s="25"/>
      <c r="I14" s="32"/>
      <c r="J14" s="32"/>
      <c r="K14" s="37"/>
    </row>
    <row r="15" s="4" customFormat="1" customHeight="1" spans="3:10">
      <c r="C15" s="38"/>
      <c r="D15" s="38"/>
      <c r="E15" s="38"/>
      <c r="F15" s="39"/>
      <c r="G15" s="39"/>
      <c r="H15" s="40"/>
      <c r="I15" s="47"/>
      <c r="J15" s="39"/>
    </row>
    <row r="16" s="4" customFormat="1" customHeight="1" spans="5:10">
      <c r="E16" s="5"/>
      <c r="F16" s="6"/>
      <c r="H16" s="7"/>
      <c r="I16" s="5"/>
      <c r="J16" s="5"/>
    </row>
    <row r="17" s="4" customFormat="1" customHeight="1" spans="5:10">
      <c r="E17" s="5"/>
      <c r="F17" s="6"/>
      <c r="H17" s="7"/>
      <c r="I17" s="5"/>
      <c r="J17" s="5"/>
    </row>
    <row r="18" s="4" customFormat="1" customHeight="1" spans="5:10">
      <c r="E18" s="5"/>
      <c r="F18" s="6"/>
      <c r="H18" s="7"/>
      <c r="I18" s="5"/>
      <c r="J18" s="5"/>
    </row>
    <row r="19" s="4" customFormat="1" customHeight="1" spans="5:10">
      <c r="E19" s="5"/>
      <c r="F19" s="6"/>
      <c r="H19" s="7"/>
      <c r="I19" s="5"/>
      <c r="J19" s="5"/>
    </row>
    <row r="20" s="4" customFormat="1" customHeight="1" spans="5:10">
      <c r="E20" s="5"/>
      <c r="F20" s="6"/>
      <c r="H20" s="7"/>
      <c r="I20" s="5"/>
      <c r="J20" s="5"/>
    </row>
    <row r="21" s="4" customFormat="1" customHeight="1" spans="5:10">
      <c r="E21" s="5"/>
      <c r="F21" s="6"/>
      <c r="H21" s="7"/>
      <c r="I21" s="5"/>
      <c r="J21" s="5"/>
    </row>
    <row r="22" s="4" customFormat="1" customHeight="1" spans="5:10">
      <c r="E22" s="5"/>
      <c r="F22" s="6"/>
      <c r="H22" s="7"/>
      <c r="I22" s="5"/>
      <c r="J22" s="5"/>
    </row>
    <row r="23" s="4" customFormat="1" customHeight="1" spans="5:10">
      <c r="E23" s="5"/>
      <c r="F23" s="6"/>
      <c r="H23" s="7"/>
      <c r="I23" s="5"/>
      <c r="J23" s="5"/>
    </row>
    <row r="24" s="4" customFormat="1" customHeight="1" spans="5:10">
      <c r="E24" s="5"/>
      <c r="F24" s="6"/>
      <c r="H24" s="7"/>
      <c r="I24" s="5"/>
      <c r="J24" s="5"/>
    </row>
    <row r="25" s="4" customFormat="1" customHeight="1" spans="5:10">
      <c r="E25" s="5"/>
      <c r="F25" s="6"/>
      <c r="H25" s="7"/>
      <c r="I25" s="5"/>
      <c r="J25" s="5"/>
    </row>
    <row r="26" s="4" customFormat="1" customHeight="1" spans="5:10">
      <c r="E26" s="5"/>
      <c r="F26" s="6"/>
      <c r="H26" s="7"/>
      <c r="I26" s="5"/>
      <c r="J26" s="5"/>
    </row>
    <row r="27" s="4" customFormat="1" customHeight="1" spans="5:10">
      <c r="E27" s="5"/>
      <c r="F27" s="6"/>
      <c r="H27" s="7"/>
      <c r="I27" s="5"/>
      <c r="J27" s="5"/>
    </row>
    <row r="28" s="4" customFormat="1" customHeight="1" spans="5:10">
      <c r="E28" s="5"/>
      <c r="F28" s="6"/>
      <c r="H28" s="7"/>
      <c r="I28" s="5"/>
      <c r="J28" s="5"/>
    </row>
    <row r="29" s="4" customFormat="1" customHeight="1" spans="5:10">
      <c r="E29" s="5"/>
      <c r="F29" s="6"/>
      <c r="H29" s="7"/>
      <c r="I29" s="5"/>
      <c r="J29" s="5"/>
    </row>
    <row r="30" s="4" customFormat="1" customHeight="1" spans="5:10">
      <c r="E30" s="5"/>
      <c r="F30" s="6"/>
      <c r="H30" s="7"/>
      <c r="I30" s="5"/>
      <c r="J30" s="5"/>
    </row>
    <row r="31" s="4" customFormat="1" customHeight="1" spans="5:10">
      <c r="E31" s="5"/>
      <c r="F31" s="6"/>
      <c r="H31" s="7"/>
      <c r="I31" s="5"/>
      <c r="J31" s="5"/>
    </row>
    <row r="32" s="4" customFormat="1" customHeight="1" spans="5:10">
      <c r="E32" s="5"/>
      <c r="F32" s="6"/>
      <c r="H32" s="7"/>
      <c r="I32" s="5"/>
      <c r="J32" s="5"/>
    </row>
    <row r="33" s="4" customFormat="1" customHeight="1" spans="5:10">
      <c r="E33" s="5"/>
      <c r="F33" s="6"/>
      <c r="H33" s="7"/>
      <c r="I33" s="5"/>
      <c r="J33" s="5"/>
    </row>
    <row r="34" s="4" customFormat="1" customHeight="1" spans="5:10">
      <c r="E34" s="5"/>
      <c r="F34" s="6"/>
      <c r="H34" s="7"/>
      <c r="I34" s="5"/>
      <c r="J34" s="5"/>
    </row>
    <row r="35" s="4" customFormat="1" customHeight="1" spans="5:10">
      <c r="E35" s="5"/>
      <c r="F35" s="6"/>
      <c r="H35" s="7"/>
      <c r="I35" s="5"/>
      <c r="J35" s="5"/>
    </row>
    <row r="36" s="4" customFormat="1" customHeight="1" spans="5:10">
      <c r="E36" s="5"/>
      <c r="F36" s="6"/>
      <c r="H36" s="7"/>
      <c r="I36" s="5"/>
      <c r="J36" s="5"/>
    </row>
    <row r="37" s="4" customFormat="1" customHeight="1" spans="5:10">
      <c r="E37" s="5"/>
      <c r="F37" s="6"/>
      <c r="H37" s="7"/>
      <c r="I37" s="5"/>
      <c r="J37" s="5"/>
    </row>
    <row r="38" s="4" customFormat="1" customHeight="1" spans="5:10">
      <c r="E38" s="5"/>
      <c r="F38" s="6"/>
      <c r="H38" s="7"/>
      <c r="I38" s="5"/>
      <c r="J38" s="5"/>
    </row>
    <row r="39" s="4" customFormat="1" customHeight="1" spans="5:10">
      <c r="E39" s="5"/>
      <c r="F39" s="6"/>
      <c r="H39" s="7"/>
      <c r="I39" s="5"/>
      <c r="J39" s="5"/>
    </row>
    <row r="40" s="4" customFormat="1" customHeight="1" spans="5:10">
      <c r="E40" s="5"/>
      <c r="F40" s="6"/>
      <c r="H40" s="7"/>
      <c r="I40" s="5"/>
      <c r="J40" s="5"/>
    </row>
    <row r="41" s="4" customFormat="1" customHeight="1" spans="5:10">
      <c r="E41" s="5"/>
      <c r="F41" s="6"/>
      <c r="H41" s="7"/>
      <c r="I41" s="5"/>
      <c r="J41" s="5"/>
    </row>
    <row r="42" s="4" customFormat="1" customHeight="1" spans="5:10">
      <c r="E42" s="5"/>
      <c r="F42" s="6"/>
      <c r="H42" s="7"/>
      <c r="I42" s="5"/>
      <c r="J42" s="5"/>
    </row>
    <row r="43" s="4" customFormat="1" customHeight="1" spans="5:10">
      <c r="E43" s="5"/>
      <c r="F43" s="6"/>
      <c r="H43" s="7"/>
      <c r="I43" s="5"/>
      <c r="J43" s="5"/>
    </row>
    <row r="44" s="4" customFormat="1" customHeight="1" spans="5:10">
      <c r="E44" s="5"/>
      <c r="F44" s="6"/>
      <c r="H44" s="7"/>
      <c r="I44" s="5"/>
      <c r="J44" s="5"/>
    </row>
    <row r="45" s="4" customFormat="1" customHeight="1" spans="5:10">
      <c r="E45" s="5"/>
      <c r="F45" s="6"/>
      <c r="H45" s="7"/>
      <c r="I45" s="5"/>
      <c r="J45" s="5"/>
    </row>
    <row r="46" s="4" customFormat="1" customHeight="1" spans="5:10">
      <c r="E46" s="5"/>
      <c r="F46" s="6"/>
      <c r="H46" s="7"/>
      <c r="I46" s="5"/>
      <c r="J46" s="5"/>
    </row>
    <row r="47" s="4" customFormat="1" customHeight="1" spans="5:10">
      <c r="E47" s="5"/>
      <c r="F47" s="6"/>
      <c r="H47" s="7"/>
      <c r="I47" s="5"/>
      <c r="J47" s="5"/>
    </row>
    <row r="48" s="4" customFormat="1" customHeight="1" spans="5:10">
      <c r="E48" s="5"/>
      <c r="F48" s="6"/>
      <c r="H48" s="7"/>
      <c r="I48" s="5"/>
      <c r="J48" s="5"/>
    </row>
    <row r="49" s="4" customFormat="1" customHeight="1" spans="5:10">
      <c r="E49" s="5"/>
      <c r="F49" s="6"/>
      <c r="H49" s="7"/>
      <c r="I49" s="5"/>
      <c r="J49" s="5"/>
    </row>
    <row r="50" s="4" customFormat="1" customHeight="1" spans="5:10">
      <c r="E50" s="5"/>
      <c r="F50" s="6"/>
      <c r="H50" s="7"/>
      <c r="I50" s="5"/>
      <c r="J50" s="5"/>
    </row>
    <row r="51" s="4" customFormat="1" customHeight="1" spans="5:10">
      <c r="E51" s="5"/>
      <c r="F51" s="6"/>
      <c r="H51" s="7"/>
      <c r="I51" s="5"/>
      <c r="J51" s="5"/>
    </row>
    <row r="52" s="4" customFormat="1" customHeight="1" spans="5:10">
      <c r="E52" s="5"/>
      <c r="F52" s="6"/>
      <c r="H52" s="7"/>
      <c r="I52" s="5"/>
      <c r="J52" s="5"/>
    </row>
    <row r="53" s="4" customFormat="1" customHeight="1" spans="5:10">
      <c r="E53" s="5"/>
      <c r="F53" s="6"/>
      <c r="H53" s="7"/>
      <c r="I53" s="5"/>
      <c r="J53" s="5"/>
    </row>
    <row r="54" s="4" customFormat="1" customHeight="1" spans="5:10">
      <c r="E54" s="5"/>
      <c r="F54" s="6"/>
      <c r="H54" s="7"/>
      <c r="I54" s="5"/>
      <c r="J54" s="5"/>
    </row>
    <row r="55" s="4" customFormat="1" customHeight="1" spans="5:10">
      <c r="E55" s="5"/>
      <c r="F55" s="6"/>
      <c r="H55" s="7"/>
      <c r="I55" s="5"/>
      <c r="J55" s="5"/>
    </row>
    <row r="56" s="4" customFormat="1" customHeight="1" spans="5:10">
      <c r="E56" s="5"/>
      <c r="F56" s="6"/>
      <c r="H56" s="7"/>
      <c r="I56" s="5"/>
      <c r="J56" s="5"/>
    </row>
    <row r="57" s="4" customFormat="1" customHeight="1" spans="5:10">
      <c r="E57" s="5"/>
      <c r="F57" s="6"/>
      <c r="H57" s="7"/>
      <c r="I57" s="5"/>
      <c r="J57" s="5"/>
    </row>
    <row r="58" s="4" customFormat="1" customHeight="1" spans="5:10">
      <c r="E58" s="5"/>
      <c r="F58" s="6"/>
      <c r="H58" s="7"/>
      <c r="I58" s="5"/>
      <c r="J58" s="5"/>
    </row>
    <row r="59" s="4" customFormat="1" customHeight="1" spans="5:10">
      <c r="E59" s="5"/>
      <c r="F59" s="6"/>
      <c r="H59" s="7"/>
      <c r="I59" s="5"/>
      <c r="J59" s="5"/>
    </row>
    <row r="60" s="4" customFormat="1" customHeight="1" spans="5:10">
      <c r="E60" s="5"/>
      <c r="F60" s="6"/>
      <c r="H60" s="7"/>
      <c r="I60" s="5"/>
      <c r="J60" s="5"/>
    </row>
    <row r="61" s="4" customFormat="1" customHeight="1" spans="5:10">
      <c r="E61" s="5"/>
      <c r="F61" s="6"/>
      <c r="H61" s="7"/>
      <c r="I61" s="5"/>
      <c r="J61" s="5"/>
    </row>
    <row r="62" s="4" customFormat="1" customHeight="1" spans="5:10">
      <c r="E62" s="5"/>
      <c r="F62" s="6"/>
      <c r="H62" s="7"/>
      <c r="I62" s="5"/>
      <c r="J62" s="5"/>
    </row>
    <row r="63" s="4" customFormat="1" customHeight="1" spans="5:10">
      <c r="E63" s="5"/>
      <c r="F63" s="6"/>
      <c r="H63" s="7"/>
      <c r="I63" s="5"/>
      <c r="J63" s="5"/>
    </row>
    <row r="64" s="4" customFormat="1" customHeight="1" spans="5:10">
      <c r="E64" s="5"/>
      <c r="F64" s="6"/>
      <c r="H64" s="7"/>
      <c r="I64" s="5"/>
      <c r="J64" s="5"/>
    </row>
    <row r="65" s="4" customFormat="1" customHeight="1" spans="5:10">
      <c r="E65" s="5"/>
      <c r="F65" s="6"/>
      <c r="H65" s="7"/>
      <c r="I65" s="5"/>
      <c r="J65" s="5"/>
    </row>
    <row r="66" s="4" customFormat="1" customHeight="1" spans="5:10">
      <c r="E66" s="5"/>
      <c r="F66" s="6"/>
      <c r="H66" s="7"/>
      <c r="I66" s="5"/>
      <c r="J66" s="5"/>
    </row>
    <row r="67" s="4" customFormat="1" customHeight="1" spans="5:10">
      <c r="E67" s="5"/>
      <c r="F67" s="6"/>
      <c r="H67" s="7"/>
      <c r="I67" s="5"/>
      <c r="J67" s="5"/>
    </row>
    <row r="68" s="4" customFormat="1" customHeight="1" spans="5:10">
      <c r="E68" s="5"/>
      <c r="F68" s="6"/>
      <c r="H68" s="7"/>
      <c r="I68" s="5"/>
      <c r="J68" s="5"/>
    </row>
    <row r="69" s="4" customFormat="1" customHeight="1" spans="5:10">
      <c r="E69" s="5"/>
      <c r="F69" s="6"/>
      <c r="H69" s="7"/>
      <c r="I69" s="5"/>
      <c r="J69" s="5"/>
    </row>
    <row r="70" s="4" customFormat="1" customHeight="1" spans="5:10">
      <c r="E70" s="5"/>
      <c r="F70" s="6"/>
      <c r="H70" s="7"/>
      <c r="I70" s="5"/>
      <c r="J70" s="5"/>
    </row>
    <row r="71" s="4" customFormat="1" customHeight="1" spans="5:10">
      <c r="E71" s="5"/>
      <c r="F71" s="6"/>
      <c r="H71" s="7"/>
      <c r="I71" s="5"/>
      <c r="J71" s="5"/>
    </row>
    <row r="72" s="4" customFormat="1" customHeight="1" spans="5:10">
      <c r="E72" s="5"/>
      <c r="F72" s="6"/>
      <c r="H72" s="7"/>
      <c r="I72" s="5"/>
      <c r="J72" s="5"/>
    </row>
    <row r="73" s="4" customFormat="1" customHeight="1" spans="5:10">
      <c r="E73" s="5"/>
      <c r="F73" s="6"/>
      <c r="H73" s="7"/>
      <c r="I73" s="5"/>
      <c r="J73" s="5"/>
    </row>
    <row r="74" s="4" customFormat="1" customHeight="1" spans="5:10">
      <c r="E74" s="5"/>
      <c r="F74" s="6"/>
      <c r="H74" s="7"/>
      <c r="I74" s="5"/>
      <c r="J74" s="5"/>
    </row>
    <row r="75" s="4" customFormat="1" customHeight="1" spans="5:10">
      <c r="E75" s="5"/>
      <c r="F75" s="6"/>
      <c r="H75" s="7"/>
      <c r="I75" s="5"/>
      <c r="J75" s="5"/>
    </row>
    <row r="76" s="4" customFormat="1" customHeight="1" spans="5:10">
      <c r="E76" s="5"/>
      <c r="F76" s="6"/>
      <c r="H76" s="7"/>
      <c r="I76" s="5"/>
      <c r="J76" s="5"/>
    </row>
    <row r="77" s="4" customFormat="1" customHeight="1" spans="5:10">
      <c r="E77" s="5"/>
      <c r="F77" s="6"/>
      <c r="H77" s="7"/>
      <c r="I77" s="5"/>
      <c r="J77" s="5"/>
    </row>
    <row r="78" s="4" customFormat="1" customHeight="1" spans="5:10">
      <c r="E78" s="5"/>
      <c r="F78" s="6"/>
      <c r="H78" s="7"/>
      <c r="I78" s="5"/>
      <c r="J78" s="5"/>
    </row>
    <row r="79" s="4" customFormat="1" customHeight="1" spans="5:10">
      <c r="E79" s="5"/>
      <c r="F79" s="6"/>
      <c r="H79" s="7"/>
      <c r="I79" s="5"/>
      <c r="J79" s="5"/>
    </row>
    <row r="80" s="4" customFormat="1" customHeight="1" spans="5:10">
      <c r="E80" s="5"/>
      <c r="F80" s="6"/>
      <c r="H80" s="7"/>
      <c r="I80" s="5"/>
      <c r="J80" s="5"/>
    </row>
    <row r="81" s="4" customFormat="1" customHeight="1" spans="5:10">
      <c r="E81" s="5"/>
      <c r="F81" s="6"/>
      <c r="H81" s="7"/>
      <c r="I81" s="5"/>
      <c r="J81" s="5"/>
    </row>
    <row r="82" s="4" customFormat="1" customHeight="1" spans="5:10">
      <c r="E82" s="5"/>
      <c r="F82" s="6"/>
      <c r="H82" s="7"/>
      <c r="I82" s="5"/>
      <c r="J82" s="5"/>
    </row>
    <row r="83" s="4" customFormat="1" customHeight="1" spans="5:10">
      <c r="E83" s="5"/>
      <c r="F83" s="6"/>
      <c r="H83" s="7"/>
      <c r="I83" s="5"/>
      <c r="J83" s="5"/>
    </row>
    <row r="84" s="4" customFormat="1" customHeight="1" spans="5:10">
      <c r="E84" s="5"/>
      <c r="F84" s="6"/>
      <c r="H84" s="7"/>
      <c r="I84" s="5"/>
      <c r="J84" s="5"/>
    </row>
    <row r="85" s="4" customFormat="1" customHeight="1" spans="5:10">
      <c r="E85" s="5"/>
      <c r="F85" s="6"/>
      <c r="H85" s="7"/>
      <c r="I85" s="5"/>
      <c r="J85" s="5"/>
    </row>
    <row r="86" s="4" customFormat="1" customHeight="1" spans="5:10">
      <c r="E86" s="5"/>
      <c r="F86" s="6"/>
      <c r="H86" s="7"/>
      <c r="I86" s="5"/>
      <c r="J86" s="5"/>
    </row>
    <row r="87" s="4" customFormat="1" customHeight="1" spans="5:10">
      <c r="E87" s="5"/>
      <c r="F87" s="6"/>
      <c r="H87" s="7"/>
      <c r="I87" s="5"/>
      <c r="J87" s="5"/>
    </row>
    <row r="88" s="4" customFormat="1" customHeight="1" spans="5:10">
      <c r="E88" s="5"/>
      <c r="F88" s="6"/>
      <c r="H88" s="7"/>
      <c r="I88" s="5"/>
      <c r="J88" s="5"/>
    </row>
    <row r="89" s="4" customFormat="1" customHeight="1" spans="5:10">
      <c r="E89" s="5"/>
      <c r="F89" s="6"/>
      <c r="H89" s="7"/>
      <c r="I89" s="5"/>
      <c r="J89" s="5"/>
    </row>
    <row r="90" s="4" customFormat="1" customHeight="1" spans="5:10">
      <c r="E90" s="5"/>
      <c r="F90" s="6"/>
      <c r="H90" s="7"/>
      <c r="I90" s="5"/>
      <c r="J90" s="5"/>
    </row>
    <row r="91" s="4" customFormat="1" customHeight="1" spans="5:10">
      <c r="E91" s="5"/>
      <c r="F91" s="6"/>
      <c r="H91" s="7"/>
      <c r="I91" s="5"/>
      <c r="J91" s="5"/>
    </row>
    <row r="92" s="4" customFormat="1" customHeight="1" spans="5:10">
      <c r="E92" s="5"/>
      <c r="F92" s="6"/>
      <c r="H92" s="7"/>
      <c r="I92" s="5"/>
      <c r="J92" s="5"/>
    </row>
    <row r="93" s="4" customFormat="1" customHeight="1" spans="5:10">
      <c r="E93" s="5"/>
      <c r="F93" s="6"/>
      <c r="H93" s="7"/>
      <c r="I93" s="5"/>
      <c r="J93" s="5"/>
    </row>
    <row r="94" s="4" customFormat="1" customHeight="1" spans="5:10">
      <c r="E94" s="5"/>
      <c r="F94" s="6"/>
      <c r="H94" s="7"/>
      <c r="I94" s="5"/>
      <c r="J94" s="5"/>
    </row>
    <row r="95" s="4" customFormat="1" customHeight="1" spans="5:10">
      <c r="E95" s="5"/>
      <c r="F95" s="6"/>
      <c r="H95" s="7"/>
      <c r="I95" s="5"/>
      <c r="J95" s="5"/>
    </row>
    <row r="96" s="4" customFormat="1" customHeight="1" spans="5:10">
      <c r="E96" s="5"/>
      <c r="F96" s="6"/>
      <c r="H96" s="7"/>
      <c r="I96" s="5"/>
      <c r="J96" s="5"/>
    </row>
    <row r="97" s="4" customFormat="1" customHeight="1" spans="5:10">
      <c r="E97" s="5"/>
      <c r="F97" s="6"/>
      <c r="H97" s="7"/>
      <c r="I97" s="5"/>
      <c r="J97" s="5"/>
    </row>
    <row r="98" s="4" customFormat="1" customHeight="1" spans="5:10">
      <c r="E98" s="5"/>
      <c r="F98" s="6"/>
      <c r="H98" s="7"/>
      <c r="I98" s="5"/>
      <c r="J98" s="5"/>
    </row>
    <row r="99" s="4" customFormat="1" customHeight="1" spans="5:10">
      <c r="E99" s="5"/>
      <c r="F99" s="6"/>
      <c r="H99" s="7"/>
      <c r="I99" s="5"/>
      <c r="J99" s="5"/>
    </row>
    <row r="100" s="4" customFormat="1" customHeight="1" spans="5:10">
      <c r="E100" s="5"/>
      <c r="F100" s="6"/>
      <c r="H100" s="7"/>
      <c r="I100" s="5"/>
      <c r="J100" s="5"/>
    </row>
    <row r="101" s="4" customFormat="1" customHeight="1" spans="5:10">
      <c r="E101" s="5"/>
      <c r="F101" s="6"/>
      <c r="H101" s="7"/>
      <c r="I101" s="5"/>
      <c r="J101" s="5"/>
    </row>
    <row r="102" s="4" customFormat="1" customHeight="1" spans="5:10">
      <c r="E102" s="5"/>
      <c r="F102" s="6"/>
      <c r="H102" s="7"/>
      <c r="I102" s="5"/>
      <c r="J102" s="5"/>
    </row>
    <row r="103" s="4" customFormat="1" customHeight="1" spans="5:10">
      <c r="E103" s="5"/>
      <c r="F103" s="6"/>
      <c r="H103" s="7"/>
      <c r="I103" s="5"/>
      <c r="J103" s="5"/>
    </row>
    <row r="104" s="4" customFormat="1" customHeight="1" spans="5:10">
      <c r="E104" s="5"/>
      <c r="F104" s="6"/>
      <c r="H104" s="7"/>
      <c r="I104" s="5"/>
      <c r="J104" s="5"/>
    </row>
    <row r="105" s="4" customFormat="1" customHeight="1" spans="5:10">
      <c r="E105" s="5"/>
      <c r="F105" s="6"/>
      <c r="H105" s="7"/>
      <c r="I105" s="5"/>
      <c r="J105" s="5"/>
    </row>
    <row r="106" s="4" customFormat="1" customHeight="1" spans="5:10">
      <c r="E106" s="5"/>
      <c r="F106" s="6"/>
      <c r="H106" s="7"/>
      <c r="I106" s="5"/>
      <c r="J106" s="5"/>
    </row>
    <row r="107" s="4" customFormat="1" customHeight="1" spans="5:10">
      <c r="E107" s="5"/>
      <c r="F107" s="6"/>
      <c r="H107" s="7"/>
      <c r="I107" s="5"/>
      <c r="J107" s="5"/>
    </row>
    <row r="108" s="4" customFormat="1" customHeight="1" spans="5:10">
      <c r="E108" s="5"/>
      <c r="F108" s="6"/>
      <c r="H108" s="7"/>
      <c r="I108" s="5"/>
      <c r="J108" s="5"/>
    </row>
    <row r="109" s="4" customFormat="1" customHeight="1" spans="5:10">
      <c r="E109" s="5"/>
      <c r="F109" s="6"/>
      <c r="H109" s="7"/>
      <c r="I109" s="5"/>
      <c r="J109" s="5"/>
    </row>
    <row r="110" s="4" customFormat="1" customHeight="1" spans="5:10">
      <c r="E110" s="5"/>
      <c r="F110" s="6"/>
      <c r="H110" s="7"/>
      <c r="I110" s="5"/>
      <c r="J110" s="5"/>
    </row>
    <row r="111" s="4" customFormat="1" customHeight="1" spans="5:10">
      <c r="E111" s="5"/>
      <c r="F111" s="6"/>
      <c r="H111" s="7"/>
      <c r="I111" s="5"/>
      <c r="J111" s="5"/>
    </row>
    <row r="112" s="4" customFormat="1" customHeight="1" spans="5:10">
      <c r="E112" s="5"/>
      <c r="F112" s="6"/>
      <c r="H112" s="7"/>
      <c r="I112" s="5"/>
      <c r="J112" s="5"/>
    </row>
    <row r="113" s="4" customFormat="1" customHeight="1" spans="5:10">
      <c r="E113" s="5"/>
      <c r="F113" s="6"/>
      <c r="H113" s="7"/>
      <c r="I113" s="5"/>
      <c r="J113" s="5"/>
    </row>
    <row r="114" s="4" customFormat="1" customHeight="1" spans="5:10">
      <c r="E114" s="5"/>
      <c r="F114" s="6"/>
      <c r="H114" s="7"/>
      <c r="I114" s="5"/>
      <c r="J114" s="5"/>
    </row>
    <row r="115" s="4" customFormat="1" customHeight="1" spans="5:10">
      <c r="E115" s="5"/>
      <c r="F115" s="6"/>
      <c r="H115" s="7"/>
      <c r="I115" s="5"/>
      <c r="J115" s="5"/>
    </row>
    <row r="116" s="4" customFormat="1" customHeight="1" spans="5:10">
      <c r="E116" s="5"/>
      <c r="F116" s="6"/>
      <c r="H116" s="7"/>
      <c r="I116" s="5"/>
      <c r="J116" s="5"/>
    </row>
    <row r="117" s="4" customFormat="1" customHeight="1" spans="5:10">
      <c r="E117" s="5"/>
      <c r="F117" s="6"/>
      <c r="H117" s="7"/>
      <c r="I117" s="5"/>
      <c r="J117" s="5"/>
    </row>
    <row r="118" s="4" customFormat="1" customHeight="1" spans="5:10">
      <c r="E118" s="5"/>
      <c r="F118" s="6"/>
      <c r="H118" s="7"/>
      <c r="I118" s="5"/>
      <c r="J118" s="5"/>
    </row>
    <row r="119" s="4" customFormat="1" customHeight="1" spans="5:10">
      <c r="E119" s="5"/>
      <c r="F119" s="6"/>
      <c r="H119" s="7"/>
      <c r="I119" s="5"/>
      <c r="J119" s="5"/>
    </row>
    <row r="120" s="4" customFormat="1" customHeight="1" spans="5:10">
      <c r="E120" s="5"/>
      <c r="F120" s="6"/>
      <c r="H120" s="7"/>
      <c r="I120" s="5"/>
      <c r="J120" s="5"/>
    </row>
    <row r="121" s="4" customFormat="1" customHeight="1" spans="5:10">
      <c r="E121" s="5"/>
      <c r="F121" s="6"/>
      <c r="H121" s="7"/>
      <c r="I121" s="5"/>
      <c r="J121" s="5"/>
    </row>
    <row r="122" s="4" customFormat="1" customHeight="1" spans="5:10">
      <c r="E122" s="5"/>
      <c r="F122" s="6"/>
      <c r="H122" s="7"/>
      <c r="I122" s="5"/>
      <c r="J122" s="5"/>
    </row>
    <row r="123" s="4" customFormat="1" customHeight="1" spans="5:10">
      <c r="E123" s="5"/>
      <c r="F123" s="6"/>
      <c r="H123" s="7"/>
      <c r="I123" s="5"/>
      <c r="J123" s="5"/>
    </row>
    <row r="124" s="4" customFormat="1" customHeight="1" spans="5:10">
      <c r="E124" s="5"/>
      <c r="F124" s="6"/>
      <c r="H124" s="7"/>
      <c r="I124" s="5"/>
      <c r="J124" s="5"/>
    </row>
    <row r="125" s="4" customFormat="1" customHeight="1" spans="5:10">
      <c r="E125" s="5"/>
      <c r="F125" s="6"/>
      <c r="H125" s="7"/>
      <c r="I125" s="5"/>
      <c r="J125" s="5"/>
    </row>
    <row r="126" s="4" customFormat="1" customHeight="1" spans="5:10">
      <c r="E126" s="5"/>
      <c r="F126" s="6"/>
      <c r="H126" s="7"/>
      <c r="I126" s="5"/>
      <c r="J126" s="5"/>
    </row>
    <row r="127" s="4" customFormat="1" customHeight="1" spans="5:10">
      <c r="E127" s="5"/>
      <c r="F127" s="6"/>
      <c r="H127" s="7"/>
      <c r="I127" s="5"/>
      <c r="J127" s="5"/>
    </row>
    <row r="128" s="4" customFormat="1" customHeight="1" spans="5:10">
      <c r="E128" s="5"/>
      <c r="F128" s="6"/>
      <c r="H128" s="7"/>
      <c r="I128" s="5"/>
      <c r="J128" s="5"/>
    </row>
    <row r="129" s="4" customFormat="1" customHeight="1" spans="5:10">
      <c r="E129" s="5"/>
      <c r="F129" s="6"/>
      <c r="H129" s="7"/>
      <c r="I129" s="5"/>
      <c r="J129" s="5"/>
    </row>
    <row r="130" s="4" customFormat="1" customHeight="1" spans="5:10">
      <c r="E130" s="5"/>
      <c r="F130" s="6"/>
      <c r="H130" s="7"/>
      <c r="I130" s="5"/>
      <c r="J130" s="5"/>
    </row>
    <row r="131" s="4" customFormat="1" customHeight="1" spans="5:10">
      <c r="E131" s="5"/>
      <c r="F131" s="6"/>
      <c r="H131" s="7"/>
      <c r="I131" s="5"/>
      <c r="J131" s="5"/>
    </row>
    <row r="132" s="4" customFormat="1" customHeight="1" spans="5:10">
      <c r="E132" s="5"/>
      <c r="F132" s="6"/>
      <c r="H132" s="7"/>
      <c r="I132" s="5"/>
      <c r="J132" s="5"/>
    </row>
    <row r="133" s="4" customFormat="1" customHeight="1" spans="5:10">
      <c r="E133" s="5"/>
      <c r="F133" s="6"/>
      <c r="H133" s="7"/>
      <c r="I133" s="5"/>
      <c r="J133" s="5"/>
    </row>
    <row r="134" s="4" customFormat="1" customHeight="1" spans="5:10">
      <c r="E134" s="5"/>
      <c r="F134" s="6"/>
      <c r="H134" s="7"/>
      <c r="I134" s="5"/>
      <c r="J134" s="5"/>
    </row>
    <row r="135" s="4" customFormat="1" customHeight="1" spans="5:10">
      <c r="E135" s="5"/>
      <c r="F135" s="6"/>
      <c r="H135" s="7"/>
      <c r="I135" s="5"/>
      <c r="J135" s="5"/>
    </row>
    <row r="136" s="4" customFormat="1" customHeight="1" spans="5:10">
      <c r="E136" s="5"/>
      <c r="F136" s="6"/>
      <c r="H136" s="7"/>
      <c r="I136" s="5"/>
      <c r="J136" s="5"/>
    </row>
    <row r="137" s="4" customFormat="1" customHeight="1" spans="5:10">
      <c r="E137" s="5"/>
      <c r="F137" s="6"/>
      <c r="H137" s="7"/>
      <c r="I137" s="5"/>
      <c r="J137" s="5"/>
    </row>
    <row r="138" s="4" customFormat="1" customHeight="1" spans="5:10">
      <c r="E138" s="5"/>
      <c r="F138" s="6"/>
      <c r="H138" s="7"/>
      <c r="I138" s="5"/>
      <c r="J138" s="5"/>
    </row>
    <row r="139" s="4" customFormat="1" customHeight="1" spans="5:10">
      <c r="E139" s="5"/>
      <c r="F139" s="6"/>
      <c r="H139" s="7"/>
      <c r="I139" s="5"/>
      <c r="J139" s="5"/>
    </row>
    <row r="140" s="4" customFormat="1" customHeight="1" spans="5:10">
      <c r="E140" s="5"/>
      <c r="F140" s="6"/>
      <c r="H140" s="7"/>
      <c r="I140" s="5"/>
      <c r="J140" s="5"/>
    </row>
    <row r="141" s="4" customFormat="1" customHeight="1" spans="5:10">
      <c r="E141" s="5"/>
      <c r="F141" s="6"/>
      <c r="H141" s="7"/>
      <c r="I141" s="5"/>
      <c r="J141" s="5"/>
    </row>
    <row r="142" s="4" customFormat="1" customHeight="1" spans="5:10">
      <c r="E142" s="5"/>
      <c r="F142" s="6"/>
      <c r="H142" s="7"/>
      <c r="I142" s="5"/>
      <c r="J142" s="5"/>
    </row>
    <row r="143" s="4" customFormat="1" customHeight="1" spans="5:10">
      <c r="E143" s="5"/>
      <c r="F143" s="6"/>
      <c r="H143" s="7"/>
      <c r="I143" s="5"/>
      <c r="J143" s="5"/>
    </row>
    <row r="144" s="4" customFormat="1" customHeight="1" spans="5:10">
      <c r="E144" s="5"/>
      <c r="F144" s="6"/>
      <c r="H144" s="7"/>
      <c r="I144" s="5"/>
      <c r="J144" s="5"/>
    </row>
    <row r="145" s="4" customFormat="1" customHeight="1" spans="5:10">
      <c r="E145" s="5"/>
      <c r="F145" s="6"/>
      <c r="H145" s="7"/>
      <c r="I145" s="5"/>
      <c r="J145" s="5"/>
    </row>
    <row r="146" s="4" customFormat="1" customHeight="1" spans="5:10">
      <c r="E146" s="5"/>
      <c r="F146" s="6"/>
      <c r="H146" s="7"/>
      <c r="I146" s="5"/>
      <c r="J146" s="5"/>
    </row>
    <row r="147" s="4" customFormat="1" customHeight="1" spans="5:10">
      <c r="E147" s="5"/>
      <c r="F147" s="6"/>
      <c r="H147" s="7"/>
      <c r="I147" s="5"/>
      <c r="J147" s="5"/>
    </row>
    <row r="148" s="4" customFormat="1" customHeight="1" spans="5:10">
      <c r="E148" s="5"/>
      <c r="F148" s="6"/>
      <c r="H148" s="7"/>
      <c r="I148" s="5"/>
      <c r="J148" s="5"/>
    </row>
    <row r="149" s="4" customFormat="1" customHeight="1" spans="5:10">
      <c r="E149" s="5"/>
      <c r="F149" s="6"/>
      <c r="H149" s="7"/>
      <c r="I149" s="5"/>
      <c r="J149" s="5"/>
    </row>
    <row r="150" s="4" customFormat="1" customHeight="1" spans="5:10">
      <c r="E150" s="5"/>
      <c r="F150" s="6"/>
      <c r="H150" s="7"/>
      <c r="I150" s="5"/>
      <c r="J150" s="5"/>
    </row>
    <row r="151" s="4" customFormat="1" customHeight="1" spans="5:10">
      <c r="E151" s="5"/>
      <c r="F151" s="6"/>
      <c r="H151" s="7"/>
      <c r="I151" s="5"/>
      <c r="J151" s="5"/>
    </row>
    <row r="152" s="4" customFormat="1" customHeight="1" spans="5:10">
      <c r="E152" s="5"/>
      <c r="F152" s="6"/>
      <c r="H152" s="7"/>
      <c r="I152" s="5"/>
      <c r="J152" s="5"/>
    </row>
    <row r="153" s="4" customFormat="1" customHeight="1" spans="5:10">
      <c r="E153" s="5"/>
      <c r="F153" s="6"/>
      <c r="H153" s="7"/>
      <c r="I153" s="5"/>
      <c r="J153" s="5"/>
    </row>
    <row r="154" s="4" customFormat="1" customHeight="1" spans="5:10">
      <c r="E154" s="5"/>
      <c r="F154" s="6"/>
      <c r="H154" s="7"/>
      <c r="I154" s="5"/>
      <c r="J154" s="5"/>
    </row>
    <row r="155" s="4" customFormat="1" customHeight="1" spans="5:10">
      <c r="E155" s="5"/>
      <c r="F155" s="6"/>
      <c r="H155" s="7"/>
      <c r="I155" s="5"/>
      <c r="J155" s="5"/>
    </row>
    <row r="156" s="4" customFormat="1" customHeight="1" spans="5:10">
      <c r="E156" s="5"/>
      <c r="F156" s="6"/>
      <c r="H156" s="7"/>
      <c r="I156" s="5"/>
      <c r="J156" s="5"/>
    </row>
    <row r="157" s="4" customFormat="1" customHeight="1" spans="5:10">
      <c r="E157" s="5"/>
      <c r="F157" s="6"/>
      <c r="H157" s="7"/>
      <c r="I157" s="5"/>
      <c r="J157" s="5"/>
    </row>
    <row r="158" s="4" customFormat="1" customHeight="1" spans="5:10">
      <c r="E158" s="5"/>
      <c r="F158" s="6"/>
      <c r="H158" s="7"/>
      <c r="I158" s="5"/>
      <c r="J158" s="5"/>
    </row>
    <row r="159" s="4" customFormat="1" customHeight="1" spans="5:10">
      <c r="E159" s="5"/>
      <c r="F159" s="6"/>
      <c r="H159" s="7"/>
      <c r="I159" s="5"/>
      <c r="J159" s="5"/>
    </row>
    <row r="160" s="4" customFormat="1" customHeight="1" spans="5:10">
      <c r="E160" s="5"/>
      <c r="F160" s="6"/>
      <c r="H160" s="7"/>
      <c r="I160" s="5"/>
      <c r="J160" s="5"/>
    </row>
    <row r="161" s="4" customFormat="1" customHeight="1" spans="5:10">
      <c r="E161" s="5"/>
      <c r="F161" s="6"/>
      <c r="H161" s="7"/>
      <c r="I161" s="5"/>
      <c r="J161" s="5"/>
    </row>
    <row r="162" s="4" customFormat="1" customHeight="1" spans="5:10">
      <c r="E162" s="5"/>
      <c r="F162" s="6"/>
      <c r="H162" s="7"/>
      <c r="I162" s="5"/>
      <c r="J162" s="5"/>
    </row>
    <row r="163" s="4" customFormat="1" customHeight="1" spans="5:10">
      <c r="E163" s="5"/>
      <c r="F163" s="6"/>
      <c r="H163" s="7"/>
      <c r="I163" s="5"/>
      <c r="J163" s="5"/>
    </row>
    <row r="164" s="4" customFormat="1" customHeight="1" spans="5:10">
      <c r="E164" s="5"/>
      <c r="F164" s="6"/>
      <c r="H164" s="7"/>
      <c r="I164" s="5"/>
      <c r="J164" s="5"/>
    </row>
    <row r="165" s="4" customFormat="1" customHeight="1" spans="5:10">
      <c r="E165" s="5"/>
      <c r="F165" s="6"/>
      <c r="H165" s="7"/>
      <c r="I165" s="5"/>
      <c r="J165" s="5"/>
    </row>
    <row r="166" s="4" customFormat="1" customHeight="1" spans="5:10">
      <c r="E166" s="5"/>
      <c r="F166" s="6"/>
      <c r="H166" s="7"/>
      <c r="I166" s="5"/>
      <c r="J166" s="5"/>
    </row>
    <row r="167" s="4" customFormat="1" customHeight="1" spans="5:10">
      <c r="E167" s="5"/>
      <c r="F167" s="6"/>
      <c r="H167" s="7"/>
      <c r="I167" s="5"/>
      <c r="J167" s="5"/>
    </row>
    <row r="168" s="4" customFormat="1" customHeight="1" spans="5:10">
      <c r="E168" s="5"/>
      <c r="F168" s="6"/>
      <c r="H168" s="7"/>
      <c r="I168" s="5"/>
      <c r="J168" s="5"/>
    </row>
    <row r="169" s="4" customFormat="1" customHeight="1" spans="5:10">
      <c r="E169" s="5"/>
      <c r="F169" s="6"/>
      <c r="H169" s="7"/>
      <c r="I169" s="5"/>
      <c r="J169" s="5"/>
    </row>
    <row r="170" s="4" customFormat="1" customHeight="1" spans="5:10">
      <c r="E170" s="5"/>
      <c r="F170" s="6"/>
      <c r="H170" s="7"/>
      <c r="I170" s="5"/>
      <c r="J170" s="5"/>
    </row>
    <row r="171" s="4" customFormat="1" customHeight="1" spans="5:10">
      <c r="E171" s="5"/>
      <c r="F171" s="6"/>
      <c r="H171" s="7"/>
      <c r="I171" s="5"/>
      <c r="J171" s="5"/>
    </row>
    <row r="172" s="4" customFormat="1" customHeight="1" spans="5:10">
      <c r="E172" s="5"/>
      <c r="F172" s="6"/>
      <c r="H172" s="7"/>
      <c r="I172" s="5"/>
      <c r="J172" s="5"/>
    </row>
    <row r="173" s="4" customFormat="1" customHeight="1" spans="5:10">
      <c r="E173" s="5"/>
      <c r="F173" s="6"/>
      <c r="H173" s="7"/>
      <c r="I173" s="5"/>
      <c r="J173" s="5"/>
    </row>
    <row r="174" s="4" customFormat="1" customHeight="1" spans="5:10">
      <c r="E174" s="5"/>
      <c r="F174" s="6"/>
      <c r="H174" s="7"/>
      <c r="I174" s="5"/>
      <c r="J174" s="5"/>
    </row>
    <row r="175" s="4" customFormat="1" customHeight="1" spans="5:10">
      <c r="E175" s="5"/>
      <c r="F175" s="6"/>
      <c r="H175" s="7"/>
      <c r="I175" s="5"/>
      <c r="J175" s="5"/>
    </row>
    <row r="176" s="4" customFormat="1" customHeight="1" spans="5:10">
      <c r="E176" s="5"/>
      <c r="F176" s="6"/>
      <c r="H176" s="7"/>
      <c r="I176" s="5"/>
      <c r="J176" s="5"/>
    </row>
    <row r="177" s="4" customFormat="1" customHeight="1" spans="5:10">
      <c r="E177" s="5"/>
      <c r="F177" s="6"/>
      <c r="H177" s="7"/>
      <c r="I177" s="5"/>
      <c r="J177" s="5"/>
    </row>
    <row r="178" s="4" customFormat="1" customHeight="1" spans="5:10">
      <c r="E178" s="5"/>
      <c r="F178" s="6"/>
      <c r="H178" s="7"/>
      <c r="I178" s="5"/>
      <c r="J178" s="5"/>
    </row>
    <row r="179" s="4" customFormat="1" customHeight="1" spans="5:10">
      <c r="E179" s="5"/>
      <c r="F179" s="6"/>
      <c r="H179" s="7"/>
      <c r="I179" s="5"/>
      <c r="J179" s="5"/>
    </row>
    <row r="180" s="4" customFormat="1" customHeight="1" spans="5:10">
      <c r="E180" s="5"/>
      <c r="F180" s="6"/>
      <c r="H180" s="7"/>
      <c r="I180" s="5"/>
      <c r="J180" s="5"/>
    </row>
    <row r="181" s="4" customFormat="1" customHeight="1" spans="5:10">
      <c r="E181" s="5"/>
      <c r="F181" s="6"/>
      <c r="H181" s="7"/>
      <c r="I181" s="5"/>
      <c r="J181" s="5"/>
    </row>
    <row r="182" s="4" customFormat="1" customHeight="1" spans="5:10">
      <c r="E182" s="5"/>
      <c r="F182" s="6"/>
      <c r="H182" s="7"/>
      <c r="I182" s="5"/>
      <c r="J182" s="5"/>
    </row>
    <row r="183" s="4" customFormat="1" customHeight="1" spans="5:10">
      <c r="E183" s="5"/>
      <c r="F183" s="6"/>
      <c r="H183" s="7"/>
      <c r="I183" s="5"/>
      <c r="J183" s="5"/>
    </row>
    <row r="184" s="4" customFormat="1" customHeight="1" spans="5:10">
      <c r="E184" s="5"/>
      <c r="F184" s="6"/>
      <c r="H184" s="7"/>
      <c r="I184" s="5"/>
      <c r="J184" s="5"/>
    </row>
    <row r="185" s="4" customFormat="1" customHeight="1" spans="5:10">
      <c r="E185" s="5"/>
      <c r="F185" s="6"/>
      <c r="H185" s="7"/>
      <c r="I185" s="5"/>
      <c r="J185" s="5"/>
    </row>
    <row r="186" s="4" customFormat="1" customHeight="1" spans="5:10">
      <c r="E186" s="5"/>
      <c r="F186" s="6"/>
      <c r="H186" s="7"/>
      <c r="I186" s="5"/>
      <c r="J186" s="5"/>
    </row>
    <row r="187" s="4" customFormat="1" customHeight="1" spans="5:10">
      <c r="E187" s="5"/>
      <c r="F187" s="6"/>
      <c r="H187" s="7"/>
      <c r="I187" s="5"/>
      <c r="J187" s="5"/>
    </row>
    <row r="188" s="4" customFormat="1" customHeight="1" spans="5:10">
      <c r="E188" s="5"/>
      <c r="F188" s="6"/>
      <c r="H188" s="7"/>
      <c r="I188" s="5"/>
      <c r="J188" s="5"/>
    </row>
    <row r="189" s="4" customFormat="1" customHeight="1" spans="5:10">
      <c r="E189" s="5"/>
      <c r="F189" s="6"/>
      <c r="H189" s="7"/>
      <c r="I189" s="5"/>
      <c r="J189" s="5"/>
    </row>
    <row r="190" s="4" customFormat="1" customHeight="1" spans="5:10">
      <c r="E190" s="5"/>
      <c r="F190" s="6"/>
      <c r="H190" s="7"/>
      <c r="I190" s="5"/>
      <c r="J190" s="5"/>
    </row>
    <row r="191" s="4" customFormat="1" customHeight="1" spans="5:10">
      <c r="E191" s="5"/>
      <c r="F191" s="6"/>
      <c r="H191" s="7"/>
      <c r="I191" s="5"/>
      <c r="J191" s="5"/>
    </row>
    <row r="192" s="4" customFormat="1" customHeight="1" spans="5:10">
      <c r="E192" s="5"/>
      <c r="F192" s="6"/>
      <c r="H192" s="7"/>
      <c r="I192" s="5"/>
      <c r="J192" s="5"/>
    </row>
    <row r="193" s="4" customFormat="1" customHeight="1" spans="5:10">
      <c r="E193" s="5"/>
      <c r="F193" s="6"/>
      <c r="H193" s="7"/>
      <c r="I193" s="5"/>
      <c r="J193" s="5"/>
    </row>
    <row r="194" s="4" customFormat="1" customHeight="1" spans="5:10">
      <c r="E194" s="5"/>
      <c r="F194" s="6"/>
      <c r="H194" s="7"/>
      <c r="I194" s="5"/>
      <c r="J194" s="5"/>
    </row>
    <row r="195" s="4" customFormat="1" customHeight="1" spans="5:10">
      <c r="E195" s="5"/>
      <c r="F195" s="6"/>
      <c r="H195" s="7"/>
      <c r="I195" s="5"/>
      <c r="J195" s="5"/>
    </row>
    <row r="196" s="4" customFormat="1" customHeight="1" spans="5:10">
      <c r="E196" s="5"/>
      <c r="F196" s="6"/>
      <c r="H196" s="7"/>
      <c r="I196" s="5"/>
      <c r="J196" s="5"/>
    </row>
    <row r="197" s="4" customFormat="1" customHeight="1" spans="5:10">
      <c r="E197" s="5"/>
      <c r="F197" s="6"/>
      <c r="H197" s="7"/>
      <c r="I197" s="5"/>
      <c r="J197" s="5"/>
    </row>
    <row r="198" s="4" customFormat="1" customHeight="1" spans="5:10">
      <c r="E198" s="5"/>
      <c r="F198" s="6"/>
      <c r="H198" s="7"/>
      <c r="I198" s="5"/>
      <c r="J198" s="5"/>
    </row>
    <row r="199" s="4" customFormat="1" customHeight="1" spans="5:10">
      <c r="E199" s="5"/>
      <c r="F199" s="6"/>
      <c r="H199" s="7"/>
      <c r="I199" s="5"/>
      <c r="J199" s="5"/>
    </row>
    <row r="200" s="4" customFormat="1" customHeight="1" spans="5:10">
      <c r="E200" s="5"/>
      <c r="F200" s="6"/>
      <c r="H200" s="7"/>
      <c r="I200" s="5"/>
      <c r="J200" s="5"/>
    </row>
    <row r="201" s="4" customFormat="1" customHeight="1" spans="5:10">
      <c r="E201" s="5"/>
      <c r="F201" s="6"/>
      <c r="H201" s="7"/>
      <c r="I201" s="5"/>
      <c r="J201" s="5"/>
    </row>
    <row r="202" s="4" customFormat="1" customHeight="1" spans="5:10">
      <c r="E202" s="5"/>
      <c r="F202" s="6"/>
      <c r="H202" s="7"/>
      <c r="I202" s="5"/>
      <c r="J202" s="5"/>
    </row>
    <row r="203" s="4" customFormat="1" customHeight="1" spans="5:10">
      <c r="E203" s="5"/>
      <c r="F203" s="6"/>
      <c r="H203" s="7"/>
      <c r="I203" s="5"/>
      <c r="J203" s="5"/>
    </row>
    <row r="204" s="4" customFormat="1" customHeight="1" spans="5:10">
      <c r="E204" s="5"/>
      <c r="F204" s="6"/>
      <c r="H204" s="7"/>
      <c r="I204" s="5"/>
      <c r="J204" s="5"/>
    </row>
    <row r="205" s="4" customFormat="1" customHeight="1" spans="5:10">
      <c r="E205" s="5"/>
      <c r="F205" s="6"/>
      <c r="H205" s="7"/>
      <c r="I205" s="5"/>
      <c r="J205" s="5"/>
    </row>
    <row r="206" s="4" customFormat="1" customHeight="1" spans="5:10">
      <c r="E206" s="5"/>
      <c r="F206" s="6"/>
      <c r="H206" s="7"/>
      <c r="I206" s="5"/>
      <c r="J206" s="5"/>
    </row>
    <row r="207" s="4" customFormat="1" customHeight="1" spans="5:10">
      <c r="E207" s="5"/>
      <c r="F207" s="6"/>
      <c r="H207" s="7"/>
      <c r="I207" s="5"/>
      <c r="J207" s="5"/>
    </row>
    <row r="208" s="4" customFormat="1" customHeight="1" spans="5:10">
      <c r="E208" s="5"/>
      <c r="F208" s="6"/>
      <c r="H208" s="7"/>
      <c r="I208" s="5"/>
      <c r="J208" s="5"/>
    </row>
    <row r="209" s="4" customFormat="1" customHeight="1" spans="5:10">
      <c r="E209" s="5"/>
      <c r="F209" s="6"/>
      <c r="H209" s="7"/>
      <c r="I209" s="5"/>
      <c r="J209" s="5"/>
    </row>
    <row r="210" s="4" customFormat="1" customHeight="1" spans="5:10">
      <c r="E210" s="5"/>
      <c r="F210" s="6"/>
      <c r="H210" s="7"/>
      <c r="I210" s="5"/>
      <c r="J210" s="5"/>
    </row>
    <row r="211" s="4" customFormat="1" customHeight="1" spans="5:10">
      <c r="E211" s="5"/>
      <c r="F211" s="6"/>
      <c r="H211" s="7"/>
      <c r="I211" s="5"/>
      <c r="J211" s="5"/>
    </row>
    <row r="212" s="4" customFormat="1" customHeight="1" spans="5:10">
      <c r="E212" s="5"/>
      <c r="F212" s="6"/>
      <c r="H212" s="7"/>
      <c r="I212" s="5"/>
      <c r="J212" s="5"/>
    </row>
    <row r="213" s="4" customFormat="1" customHeight="1" spans="5:10">
      <c r="E213" s="5"/>
      <c r="F213" s="6"/>
      <c r="H213" s="7"/>
      <c r="I213" s="5"/>
      <c r="J213" s="5"/>
    </row>
    <row r="214" s="4" customFormat="1" customHeight="1" spans="5:10">
      <c r="E214" s="5"/>
      <c r="F214" s="6"/>
      <c r="H214" s="7"/>
      <c r="I214" s="5"/>
      <c r="J214" s="5"/>
    </row>
    <row r="215" s="4" customFormat="1" customHeight="1" spans="5:10">
      <c r="E215" s="5"/>
      <c r="F215" s="6"/>
      <c r="H215" s="7"/>
      <c r="I215" s="5"/>
      <c r="J215" s="5"/>
    </row>
    <row r="216" s="4" customFormat="1" customHeight="1" spans="5:10">
      <c r="E216" s="5"/>
      <c r="F216" s="6"/>
      <c r="H216" s="7"/>
      <c r="I216" s="5"/>
      <c r="J216" s="5"/>
    </row>
    <row r="217" s="4" customFormat="1" customHeight="1" spans="5:10">
      <c r="E217" s="5"/>
      <c r="F217" s="6"/>
      <c r="H217" s="7"/>
      <c r="I217" s="5"/>
      <c r="J217" s="5"/>
    </row>
    <row r="218" s="4" customFormat="1" customHeight="1" spans="5:10">
      <c r="E218" s="5"/>
      <c r="F218" s="6"/>
      <c r="H218" s="7"/>
      <c r="I218" s="5"/>
      <c r="J218" s="5"/>
    </row>
    <row r="219" s="4" customFormat="1" customHeight="1" spans="5:10">
      <c r="E219" s="5"/>
      <c r="F219" s="6"/>
      <c r="H219" s="7"/>
      <c r="I219" s="5"/>
      <c r="J219" s="5"/>
    </row>
    <row r="220" s="4" customFormat="1" customHeight="1" spans="5:10">
      <c r="E220" s="5"/>
      <c r="F220" s="6"/>
      <c r="H220" s="7"/>
      <c r="I220" s="5"/>
      <c r="J220" s="5"/>
    </row>
    <row r="221" s="4" customFormat="1" customHeight="1" spans="5:10">
      <c r="E221" s="5"/>
      <c r="F221" s="6"/>
      <c r="H221" s="7"/>
      <c r="I221" s="5"/>
      <c r="J221" s="5"/>
    </row>
    <row r="222" s="4" customFormat="1" customHeight="1" spans="5:10">
      <c r="E222" s="5"/>
      <c r="F222" s="6"/>
      <c r="H222" s="7"/>
      <c r="I222" s="5"/>
      <c r="J222" s="5"/>
    </row>
    <row r="223" s="4" customFormat="1" customHeight="1" spans="5:10">
      <c r="E223" s="5"/>
      <c r="F223" s="6"/>
      <c r="H223" s="7"/>
      <c r="I223" s="5"/>
      <c r="J223" s="5"/>
    </row>
    <row r="224" s="4" customFormat="1" customHeight="1" spans="5:10">
      <c r="E224" s="5"/>
      <c r="F224" s="6"/>
      <c r="H224" s="7"/>
      <c r="I224" s="5"/>
      <c r="J224" s="5"/>
    </row>
    <row r="225" s="4" customFormat="1" customHeight="1" spans="5:10">
      <c r="E225" s="5"/>
      <c r="F225" s="6"/>
      <c r="H225" s="7"/>
      <c r="I225" s="5"/>
      <c r="J225" s="5"/>
    </row>
    <row r="226" s="4" customFormat="1" customHeight="1" spans="5:10">
      <c r="E226" s="5"/>
      <c r="F226" s="6"/>
      <c r="H226" s="7"/>
      <c r="I226" s="5"/>
      <c r="J226" s="5"/>
    </row>
    <row r="227" s="4" customFormat="1" customHeight="1" spans="5:10">
      <c r="E227" s="5"/>
      <c r="F227" s="6"/>
      <c r="H227" s="7"/>
      <c r="I227" s="5"/>
      <c r="J227" s="5"/>
    </row>
    <row r="228" s="4" customFormat="1" customHeight="1" spans="5:10">
      <c r="E228" s="5"/>
      <c r="F228" s="6"/>
      <c r="H228" s="7"/>
      <c r="I228" s="5"/>
      <c r="J228" s="5"/>
    </row>
    <row r="229" s="4" customFormat="1" customHeight="1" spans="5:10">
      <c r="E229" s="5"/>
      <c r="F229" s="6"/>
      <c r="H229" s="7"/>
      <c r="I229" s="5"/>
      <c r="J229" s="5"/>
    </row>
    <row r="230" s="4" customFormat="1" customHeight="1" spans="5:10">
      <c r="E230" s="5"/>
      <c r="F230" s="6"/>
      <c r="H230" s="7"/>
      <c r="I230" s="5"/>
      <c r="J230" s="5"/>
    </row>
    <row r="231" s="4" customFormat="1" customHeight="1" spans="5:10">
      <c r="E231" s="5"/>
      <c r="F231" s="6"/>
      <c r="H231" s="7"/>
      <c r="I231" s="5"/>
      <c r="J231" s="5"/>
    </row>
    <row r="232" s="4" customFormat="1" customHeight="1" spans="5:10">
      <c r="E232" s="5"/>
      <c r="F232" s="6"/>
      <c r="H232" s="7"/>
      <c r="I232" s="5"/>
      <c r="J232" s="5"/>
    </row>
    <row r="233" s="4" customFormat="1" customHeight="1" spans="5:10">
      <c r="E233" s="5"/>
      <c r="F233" s="6"/>
      <c r="H233" s="7"/>
      <c r="I233" s="5"/>
      <c r="J233" s="5"/>
    </row>
    <row r="234" s="4" customFormat="1" customHeight="1" spans="5:10">
      <c r="E234" s="5"/>
      <c r="F234" s="6"/>
      <c r="H234" s="7"/>
      <c r="I234" s="5"/>
      <c r="J234" s="5"/>
    </row>
    <row r="235" s="4" customFormat="1" customHeight="1" spans="5:10">
      <c r="E235" s="5"/>
      <c r="F235" s="6"/>
      <c r="H235" s="7"/>
      <c r="I235" s="5"/>
      <c r="J235" s="5"/>
    </row>
    <row r="236" s="4" customFormat="1" customHeight="1" spans="5:10">
      <c r="E236" s="5"/>
      <c r="F236" s="6"/>
      <c r="H236" s="7"/>
      <c r="I236" s="5"/>
      <c r="J236" s="5"/>
    </row>
    <row r="237" s="4" customFormat="1" customHeight="1" spans="5:10">
      <c r="E237" s="5"/>
      <c r="F237" s="6"/>
      <c r="H237" s="7"/>
      <c r="I237" s="5"/>
      <c r="J237" s="5"/>
    </row>
    <row r="238" s="4" customFormat="1" customHeight="1" spans="5:10">
      <c r="E238" s="5"/>
      <c r="F238" s="6"/>
      <c r="H238" s="7"/>
      <c r="I238" s="5"/>
      <c r="J238" s="5"/>
    </row>
    <row r="239" s="4" customFormat="1" customHeight="1" spans="5:10">
      <c r="E239" s="5"/>
      <c r="F239" s="6"/>
      <c r="H239" s="7"/>
      <c r="I239" s="5"/>
      <c r="J239" s="5"/>
    </row>
    <row r="240" s="4" customFormat="1" customHeight="1" spans="5:10">
      <c r="E240" s="5"/>
      <c r="F240" s="6"/>
      <c r="H240" s="7"/>
      <c r="I240" s="5"/>
      <c r="J240" s="5"/>
    </row>
    <row r="241" s="4" customFormat="1" customHeight="1" spans="5:10">
      <c r="E241" s="5"/>
      <c r="F241" s="6"/>
      <c r="H241" s="7"/>
      <c r="I241" s="5"/>
      <c r="J241" s="5"/>
    </row>
    <row r="242" s="4" customFormat="1" customHeight="1" spans="5:10">
      <c r="E242" s="5"/>
      <c r="F242" s="6"/>
      <c r="H242" s="7"/>
      <c r="I242" s="5"/>
      <c r="J242" s="5"/>
    </row>
    <row r="243" s="4" customFormat="1" customHeight="1" spans="5:10">
      <c r="E243" s="5"/>
      <c r="F243" s="6"/>
      <c r="H243" s="7"/>
      <c r="I243" s="5"/>
      <c r="J243" s="5"/>
    </row>
    <row r="244" s="4" customFormat="1" customHeight="1" spans="5:10">
      <c r="E244" s="5"/>
      <c r="F244" s="6"/>
      <c r="H244" s="7"/>
      <c r="I244" s="5"/>
      <c r="J244" s="5"/>
    </row>
    <row r="245" s="4" customFormat="1" customHeight="1" spans="5:10">
      <c r="E245" s="5"/>
      <c r="F245" s="6"/>
      <c r="H245" s="7"/>
      <c r="I245" s="5"/>
      <c r="J245" s="5"/>
    </row>
    <row r="246" s="4" customFormat="1" customHeight="1" spans="5:10">
      <c r="E246" s="5"/>
      <c r="F246" s="6"/>
      <c r="H246" s="7"/>
      <c r="I246" s="5"/>
      <c r="J246" s="5"/>
    </row>
    <row r="247" s="4" customFormat="1" customHeight="1" spans="5:10">
      <c r="E247" s="5"/>
      <c r="F247" s="6"/>
      <c r="H247" s="7"/>
      <c r="I247" s="5"/>
      <c r="J247" s="5"/>
    </row>
    <row r="248" s="4" customFormat="1" customHeight="1" spans="5:10">
      <c r="E248" s="5"/>
      <c r="F248" s="6"/>
      <c r="H248" s="7"/>
      <c r="I248" s="5"/>
      <c r="J248" s="5"/>
    </row>
    <row r="249" s="4" customFormat="1" customHeight="1" spans="5:10">
      <c r="E249" s="5"/>
      <c r="F249" s="6"/>
      <c r="H249" s="7"/>
      <c r="I249" s="5"/>
      <c r="J249" s="5"/>
    </row>
    <row r="250" s="4" customFormat="1" customHeight="1" spans="5:10">
      <c r="E250" s="5"/>
      <c r="F250" s="6"/>
      <c r="H250" s="7"/>
      <c r="I250" s="5"/>
      <c r="J250" s="5"/>
    </row>
    <row r="251" s="4" customFormat="1" customHeight="1" spans="5:10">
      <c r="E251" s="5"/>
      <c r="F251" s="6"/>
      <c r="H251" s="7"/>
      <c r="I251" s="5"/>
      <c r="J251" s="5"/>
    </row>
    <row r="252" s="4" customFormat="1" customHeight="1" spans="5:10">
      <c r="E252" s="5"/>
      <c r="F252" s="6"/>
      <c r="H252" s="7"/>
      <c r="I252" s="5"/>
      <c r="J252" s="5"/>
    </row>
    <row r="253" s="4" customFormat="1" customHeight="1" spans="5:10">
      <c r="E253" s="5"/>
      <c r="F253" s="6"/>
      <c r="H253" s="7"/>
      <c r="I253" s="5"/>
      <c r="J253" s="5"/>
    </row>
    <row r="254" s="4" customFormat="1" customHeight="1" spans="5:10">
      <c r="E254" s="5"/>
      <c r="F254" s="6"/>
      <c r="H254" s="7"/>
      <c r="I254" s="5"/>
      <c r="J254" s="5"/>
    </row>
    <row r="255" s="4" customFormat="1" customHeight="1" spans="5:10">
      <c r="E255" s="5"/>
      <c r="F255" s="6"/>
      <c r="H255" s="7"/>
      <c r="I255" s="5"/>
      <c r="J255" s="5"/>
    </row>
    <row r="256" s="4" customFormat="1" customHeight="1" spans="5:10">
      <c r="E256" s="5"/>
      <c r="F256" s="6"/>
      <c r="H256" s="7"/>
      <c r="I256" s="5"/>
      <c r="J256" s="5"/>
    </row>
    <row r="257" s="4" customFormat="1" customHeight="1" spans="5:10">
      <c r="E257" s="5"/>
      <c r="F257" s="6"/>
      <c r="H257" s="7"/>
      <c r="I257" s="5"/>
      <c r="J257" s="5"/>
    </row>
    <row r="258" s="4" customFormat="1" customHeight="1" spans="5:10">
      <c r="E258" s="5"/>
      <c r="F258" s="6"/>
      <c r="H258" s="7"/>
      <c r="I258" s="5"/>
      <c r="J258" s="5"/>
    </row>
    <row r="259" s="4" customFormat="1" customHeight="1" spans="5:10">
      <c r="E259" s="5"/>
      <c r="F259" s="6"/>
      <c r="H259" s="7"/>
      <c r="I259" s="5"/>
      <c r="J259" s="5"/>
    </row>
    <row r="260" s="4" customFormat="1" customHeight="1" spans="5:10">
      <c r="E260" s="5"/>
      <c r="F260" s="6"/>
      <c r="H260" s="7"/>
      <c r="I260" s="5"/>
      <c r="J260" s="5"/>
    </row>
    <row r="261" s="4" customFormat="1" customHeight="1" spans="5:10">
      <c r="E261" s="5"/>
      <c r="F261" s="6"/>
      <c r="H261" s="7"/>
      <c r="I261" s="5"/>
      <c r="J261" s="5"/>
    </row>
    <row r="262" s="4" customFormat="1" customHeight="1" spans="5:10">
      <c r="E262" s="5"/>
      <c r="F262" s="6"/>
      <c r="H262" s="7"/>
      <c r="I262" s="5"/>
      <c r="J262" s="5"/>
    </row>
    <row r="263" s="4" customFormat="1" customHeight="1" spans="5:10">
      <c r="E263" s="5"/>
      <c r="F263" s="6"/>
      <c r="H263" s="7"/>
      <c r="I263" s="5"/>
      <c r="J263" s="5"/>
    </row>
    <row r="264" s="4" customFormat="1" customHeight="1" spans="5:10">
      <c r="E264" s="5"/>
      <c r="F264" s="6"/>
      <c r="H264" s="7"/>
      <c r="I264" s="5"/>
      <c r="J264" s="5"/>
    </row>
    <row r="265" s="4" customFormat="1" customHeight="1" spans="5:10">
      <c r="E265" s="5"/>
      <c r="F265" s="6"/>
      <c r="H265" s="7"/>
      <c r="I265" s="5"/>
      <c r="J265" s="5"/>
    </row>
    <row r="266" s="4" customFormat="1" customHeight="1" spans="5:10">
      <c r="E266" s="5"/>
      <c r="F266" s="6"/>
      <c r="H266" s="7"/>
      <c r="I266" s="5"/>
      <c r="J266" s="5"/>
    </row>
    <row r="267" s="4" customFormat="1" customHeight="1" spans="5:10">
      <c r="E267" s="5"/>
      <c r="F267" s="6"/>
      <c r="H267" s="7"/>
      <c r="I267" s="5"/>
      <c r="J267" s="5"/>
    </row>
    <row r="268" s="4" customFormat="1" customHeight="1" spans="5:10">
      <c r="E268" s="5"/>
      <c r="F268" s="6"/>
      <c r="H268" s="7"/>
      <c r="I268" s="5"/>
      <c r="J268" s="5"/>
    </row>
    <row r="269" s="4" customFormat="1" customHeight="1" spans="5:10">
      <c r="E269" s="5"/>
      <c r="F269" s="6"/>
      <c r="H269" s="7"/>
      <c r="I269" s="5"/>
      <c r="J269" s="5"/>
    </row>
    <row r="270" s="4" customFormat="1" customHeight="1" spans="5:10">
      <c r="E270" s="5"/>
      <c r="F270" s="6"/>
      <c r="H270" s="7"/>
      <c r="I270" s="5"/>
      <c r="J270" s="5"/>
    </row>
    <row r="271" s="4" customFormat="1" customHeight="1" spans="5:10">
      <c r="E271" s="5"/>
      <c r="F271" s="6"/>
      <c r="H271" s="7"/>
      <c r="I271" s="5"/>
      <c r="J271" s="5"/>
    </row>
    <row r="272" s="4" customFormat="1" customHeight="1" spans="5:10">
      <c r="E272" s="5"/>
      <c r="F272" s="6"/>
      <c r="H272" s="7"/>
      <c r="I272" s="5"/>
      <c r="J272" s="5"/>
    </row>
    <row r="273" s="4" customFormat="1" customHeight="1" spans="5:10">
      <c r="E273" s="5"/>
      <c r="F273" s="6"/>
      <c r="H273" s="7"/>
      <c r="I273" s="5"/>
      <c r="J273" s="5"/>
    </row>
    <row r="274" s="4" customFormat="1" customHeight="1" spans="5:10">
      <c r="E274" s="5"/>
      <c r="F274" s="6"/>
      <c r="H274" s="7"/>
      <c r="I274" s="5"/>
      <c r="J274" s="5"/>
    </row>
    <row r="275" s="4" customFormat="1" customHeight="1" spans="5:10">
      <c r="E275" s="5"/>
      <c r="F275" s="6"/>
      <c r="H275" s="7"/>
      <c r="I275" s="5"/>
      <c r="J275" s="5"/>
    </row>
    <row r="276" s="4" customFormat="1" customHeight="1" spans="5:10">
      <c r="E276" s="5"/>
      <c r="F276" s="6"/>
      <c r="H276" s="7"/>
      <c r="I276" s="5"/>
      <c r="J276" s="5"/>
    </row>
    <row r="277" s="4" customFormat="1" customHeight="1" spans="5:10">
      <c r="E277" s="5"/>
      <c r="F277" s="6"/>
      <c r="H277" s="7"/>
      <c r="I277" s="5"/>
      <c r="J277" s="5"/>
    </row>
    <row r="278" s="4" customFormat="1" customHeight="1" spans="5:10">
      <c r="E278" s="5"/>
      <c r="F278" s="6"/>
      <c r="H278" s="7"/>
      <c r="I278" s="5"/>
      <c r="J278" s="5"/>
    </row>
    <row r="279" s="4" customFormat="1" customHeight="1" spans="5:10">
      <c r="E279" s="5"/>
      <c r="F279" s="6"/>
      <c r="H279" s="7"/>
      <c r="I279" s="5"/>
      <c r="J279" s="5"/>
    </row>
    <row r="280" s="4" customFormat="1" customHeight="1" spans="5:10">
      <c r="E280" s="5"/>
      <c r="F280" s="6"/>
      <c r="H280" s="7"/>
      <c r="I280" s="5"/>
      <c r="J280" s="5"/>
    </row>
    <row r="281" s="4" customFormat="1" customHeight="1" spans="5:10">
      <c r="E281" s="5"/>
      <c r="F281" s="6"/>
      <c r="H281" s="7"/>
      <c r="I281" s="5"/>
      <c r="J281" s="5"/>
    </row>
    <row r="282" s="4" customFormat="1" customHeight="1" spans="5:10">
      <c r="E282" s="5"/>
      <c r="F282" s="6"/>
      <c r="H282" s="7"/>
      <c r="I282" s="5"/>
      <c r="J282" s="5"/>
    </row>
    <row r="283" s="4" customFormat="1" customHeight="1" spans="5:10">
      <c r="E283" s="5"/>
      <c r="F283" s="6"/>
      <c r="H283" s="7"/>
      <c r="I283" s="5"/>
      <c r="J283" s="5"/>
    </row>
    <row r="284" s="4" customFormat="1" customHeight="1" spans="5:10">
      <c r="E284" s="5"/>
      <c r="F284" s="6"/>
      <c r="H284" s="7"/>
      <c r="I284" s="5"/>
      <c r="J284" s="5"/>
    </row>
    <row r="285" s="4" customFormat="1" customHeight="1" spans="5:10">
      <c r="E285" s="5"/>
      <c r="F285" s="6"/>
      <c r="H285" s="7"/>
      <c r="I285" s="5"/>
      <c r="J285" s="5"/>
    </row>
    <row r="286" s="4" customFormat="1" customHeight="1" spans="5:10">
      <c r="E286" s="5"/>
      <c r="F286" s="6"/>
      <c r="H286" s="7"/>
      <c r="I286" s="5"/>
      <c r="J286" s="5"/>
    </row>
    <row r="287" s="4" customFormat="1" customHeight="1" spans="5:10">
      <c r="E287" s="5"/>
      <c r="F287" s="6"/>
      <c r="H287" s="7"/>
      <c r="I287" s="5"/>
      <c r="J287" s="5"/>
    </row>
    <row r="288" s="4" customFormat="1" customHeight="1" spans="5:10">
      <c r="E288" s="5"/>
      <c r="F288" s="6"/>
      <c r="H288" s="7"/>
      <c r="I288" s="5"/>
      <c r="J288" s="5"/>
    </row>
    <row r="289" s="4" customFormat="1" customHeight="1" spans="5:10">
      <c r="E289" s="5"/>
      <c r="F289" s="6"/>
      <c r="H289" s="7"/>
      <c r="I289" s="5"/>
      <c r="J289" s="5"/>
    </row>
    <row r="290" s="4" customFormat="1" customHeight="1" spans="5:10">
      <c r="E290" s="5"/>
      <c r="F290" s="6"/>
      <c r="H290" s="7"/>
      <c r="I290" s="5"/>
      <c r="J290" s="5"/>
    </row>
    <row r="291" s="4" customFormat="1" customHeight="1" spans="5:10">
      <c r="E291" s="5"/>
      <c r="F291" s="6"/>
      <c r="H291" s="7"/>
      <c r="I291" s="5"/>
      <c r="J291" s="5"/>
    </row>
    <row r="292" s="4" customFormat="1" customHeight="1" spans="5:10">
      <c r="E292" s="5"/>
      <c r="F292" s="6"/>
      <c r="H292" s="7"/>
      <c r="I292" s="5"/>
      <c r="J292" s="5"/>
    </row>
    <row r="293" s="4" customFormat="1" customHeight="1" spans="5:10">
      <c r="E293" s="5"/>
      <c r="F293" s="6"/>
      <c r="H293" s="7"/>
      <c r="I293" s="5"/>
      <c r="J293" s="5"/>
    </row>
    <row r="294" s="4" customFormat="1" customHeight="1" spans="5:10">
      <c r="E294" s="5"/>
      <c r="F294" s="6"/>
      <c r="H294" s="7"/>
      <c r="I294" s="5"/>
      <c r="J294" s="5"/>
    </row>
    <row r="295" s="4" customFormat="1" customHeight="1" spans="5:10">
      <c r="E295" s="5"/>
      <c r="F295" s="6"/>
      <c r="H295" s="7"/>
      <c r="I295" s="5"/>
      <c r="J295" s="5"/>
    </row>
    <row r="296" s="4" customFormat="1" customHeight="1" spans="5:10">
      <c r="E296" s="5"/>
      <c r="F296" s="6"/>
      <c r="H296" s="7"/>
      <c r="I296" s="5"/>
      <c r="J296" s="5"/>
    </row>
    <row r="297" s="4" customFormat="1" customHeight="1" spans="5:10">
      <c r="E297" s="5"/>
      <c r="F297" s="6"/>
      <c r="H297" s="7"/>
      <c r="I297" s="5"/>
      <c r="J297" s="5"/>
    </row>
    <row r="298" s="4" customFormat="1" customHeight="1" spans="5:10">
      <c r="E298" s="5"/>
      <c r="F298" s="6"/>
      <c r="H298" s="7"/>
      <c r="I298" s="5"/>
      <c r="J298" s="5"/>
    </row>
    <row r="299" s="4" customFormat="1" customHeight="1" spans="5:10">
      <c r="E299" s="5"/>
      <c r="F299" s="6"/>
      <c r="H299" s="7"/>
      <c r="I299" s="5"/>
      <c r="J299" s="5"/>
    </row>
    <row r="300" s="4" customFormat="1" customHeight="1" spans="5:10">
      <c r="E300" s="5"/>
      <c r="F300" s="6"/>
      <c r="H300" s="7"/>
      <c r="I300" s="5"/>
      <c r="J300" s="5"/>
    </row>
    <row r="301" s="4" customFormat="1" customHeight="1" spans="5:10">
      <c r="E301" s="5"/>
      <c r="F301" s="6"/>
      <c r="H301" s="7"/>
      <c r="I301" s="5"/>
      <c r="J301" s="5"/>
    </row>
    <row r="302" s="4" customFormat="1" customHeight="1" spans="5:10">
      <c r="E302" s="5"/>
      <c r="F302" s="6"/>
      <c r="H302" s="7"/>
      <c r="I302" s="5"/>
      <c r="J302" s="5"/>
    </row>
    <row r="303" s="4" customFormat="1" customHeight="1" spans="5:10">
      <c r="E303" s="5"/>
      <c r="F303" s="6"/>
      <c r="H303" s="7"/>
      <c r="I303" s="5"/>
      <c r="J303" s="5"/>
    </row>
    <row r="304" s="4" customFormat="1" customHeight="1" spans="5:10">
      <c r="E304" s="5"/>
      <c r="F304" s="6"/>
      <c r="H304" s="7"/>
      <c r="I304" s="5"/>
      <c r="J304" s="5"/>
    </row>
    <row r="305" s="4" customFormat="1" customHeight="1" spans="5:10">
      <c r="E305" s="5"/>
      <c r="F305" s="6"/>
      <c r="H305" s="7"/>
      <c r="I305" s="5"/>
      <c r="J305" s="5"/>
    </row>
    <row r="306" s="4" customFormat="1" customHeight="1" spans="5:10">
      <c r="E306" s="5"/>
      <c r="F306" s="6"/>
      <c r="H306" s="7"/>
      <c r="I306" s="5"/>
      <c r="J306" s="5"/>
    </row>
    <row r="307" s="4" customFormat="1" customHeight="1" spans="5:10">
      <c r="E307" s="5"/>
      <c r="F307" s="6"/>
      <c r="H307" s="7"/>
      <c r="I307" s="5"/>
      <c r="J307" s="5"/>
    </row>
    <row r="308" s="4" customFormat="1" customHeight="1" spans="5:10">
      <c r="E308" s="5"/>
      <c r="F308" s="6"/>
      <c r="H308" s="7"/>
      <c r="I308" s="5"/>
      <c r="J308" s="5"/>
    </row>
    <row r="309" s="4" customFormat="1" customHeight="1" spans="5:10">
      <c r="E309" s="5"/>
      <c r="F309" s="6"/>
      <c r="H309" s="7"/>
      <c r="I309" s="5"/>
      <c r="J309" s="5"/>
    </row>
    <row r="310" s="4" customFormat="1" customHeight="1" spans="5:10">
      <c r="E310" s="5"/>
      <c r="F310" s="6"/>
      <c r="H310" s="7"/>
      <c r="I310" s="5"/>
      <c r="J310" s="5"/>
    </row>
    <row r="311" s="4" customFormat="1" customHeight="1" spans="5:10">
      <c r="E311" s="5"/>
      <c r="F311" s="6"/>
      <c r="H311" s="7"/>
      <c r="I311" s="5"/>
      <c r="J311" s="5"/>
    </row>
    <row r="312" s="4" customFormat="1" customHeight="1" spans="5:10">
      <c r="E312" s="5"/>
      <c r="F312" s="6"/>
      <c r="H312" s="7"/>
      <c r="I312" s="5"/>
      <c r="J312" s="5"/>
    </row>
    <row r="313" s="4" customFormat="1" customHeight="1" spans="5:10">
      <c r="E313" s="5"/>
      <c r="F313" s="6"/>
      <c r="H313" s="7"/>
      <c r="I313" s="5"/>
      <c r="J313" s="5"/>
    </row>
    <row r="314" s="4" customFormat="1" customHeight="1" spans="5:10">
      <c r="E314" s="5"/>
      <c r="F314" s="6"/>
      <c r="H314" s="7"/>
      <c r="I314" s="5"/>
      <c r="J314" s="5"/>
    </row>
    <row r="315" s="4" customFormat="1" customHeight="1" spans="5:10">
      <c r="E315" s="5"/>
      <c r="F315" s="6"/>
      <c r="H315" s="7"/>
      <c r="I315" s="5"/>
      <c r="J315" s="5"/>
    </row>
    <row r="316" s="4" customFormat="1" customHeight="1" spans="5:10">
      <c r="E316" s="5"/>
      <c r="F316" s="6"/>
      <c r="H316" s="7"/>
      <c r="I316" s="5"/>
      <c r="J316" s="5"/>
    </row>
    <row r="317" s="4" customFormat="1" customHeight="1" spans="5:10">
      <c r="E317" s="5"/>
      <c r="F317" s="6"/>
      <c r="H317" s="7"/>
      <c r="I317" s="5"/>
      <c r="J317" s="5"/>
    </row>
    <row r="318" s="4" customFormat="1" customHeight="1" spans="5:10">
      <c r="E318" s="5"/>
      <c r="F318" s="6"/>
      <c r="H318" s="7"/>
      <c r="I318" s="5"/>
      <c r="J318" s="5"/>
    </row>
    <row r="319" s="4" customFormat="1" customHeight="1" spans="5:10">
      <c r="E319" s="5"/>
      <c r="F319" s="6"/>
      <c r="H319" s="7"/>
      <c r="I319" s="5"/>
      <c r="J319" s="5"/>
    </row>
    <row r="320" s="4" customFormat="1" customHeight="1" spans="5:10">
      <c r="E320" s="5"/>
      <c r="F320" s="6"/>
      <c r="H320" s="7"/>
      <c r="I320" s="5"/>
      <c r="J320" s="5"/>
    </row>
    <row r="321" s="4" customFormat="1" customHeight="1" spans="5:10">
      <c r="E321" s="5"/>
      <c r="F321" s="6"/>
      <c r="H321" s="7"/>
      <c r="I321" s="5"/>
      <c r="J321" s="5"/>
    </row>
    <row r="322" s="4" customFormat="1" customHeight="1" spans="5:10">
      <c r="E322" s="5"/>
      <c r="F322" s="6"/>
      <c r="H322" s="7"/>
      <c r="I322" s="5"/>
      <c r="J322" s="5"/>
    </row>
    <row r="323" s="4" customFormat="1" customHeight="1" spans="5:10">
      <c r="E323" s="5"/>
      <c r="F323" s="6"/>
      <c r="H323" s="7"/>
      <c r="I323" s="5"/>
      <c r="J323" s="5"/>
    </row>
    <row r="324" s="4" customFormat="1" customHeight="1" spans="5:10">
      <c r="E324" s="5"/>
      <c r="F324" s="6"/>
      <c r="H324" s="7"/>
      <c r="I324" s="5"/>
      <c r="J324" s="5"/>
    </row>
    <row r="325" s="4" customFormat="1" customHeight="1" spans="5:10">
      <c r="E325" s="5"/>
      <c r="F325" s="6"/>
      <c r="H325" s="7"/>
      <c r="I325" s="5"/>
      <c r="J325" s="5"/>
    </row>
    <row r="326" s="4" customFormat="1" customHeight="1" spans="5:10">
      <c r="E326" s="5"/>
      <c r="F326" s="6"/>
      <c r="H326" s="7"/>
      <c r="I326" s="5"/>
      <c r="J326" s="5"/>
    </row>
    <row r="327" s="4" customFormat="1" customHeight="1" spans="5:10">
      <c r="E327" s="5"/>
      <c r="F327" s="6"/>
      <c r="H327" s="7"/>
      <c r="I327" s="5"/>
      <c r="J327" s="5"/>
    </row>
    <row r="328" s="4" customFormat="1" customHeight="1" spans="5:10">
      <c r="E328" s="5"/>
      <c r="F328" s="6"/>
      <c r="H328" s="7"/>
      <c r="I328" s="5"/>
      <c r="J328" s="5"/>
    </row>
    <row r="329" s="4" customFormat="1" customHeight="1" spans="5:10">
      <c r="E329" s="5"/>
      <c r="F329" s="6"/>
      <c r="H329" s="7"/>
      <c r="I329" s="5"/>
      <c r="J329" s="5"/>
    </row>
    <row r="330" s="4" customFormat="1" customHeight="1" spans="5:10">
      <c r="E330" s="5"/>
      <c r="F330" s="6"/>
      <c r="H330" s="7"/>
      <c r="I330" s="5"/>
      <c r="J330" s="5"/>
    </row>
    <row r="331" s="4" customFormat="1" customHeight="1" spans="5:10">
      <c r="E331" s="5"/>
      <c r="F331" s="6"/>
      <c r="H331" s="7"/>
      <c r="I331" s="5"/>
      <c r="J331" s="5"/>
    </row>
    <row r="332" s="4" customFormat="1" customHeight="1" spans="5:10">
      <c r="E332" s="5"/>
      <c r="F332" s="6"/>
      <c r="H332" s="7"/>
      <c r="I332" s="5"/>
      <c r="J332" s="5"/>
    </row>
    <row r="333" s="4" customFormat="1" customHeight="1" spans="5:10">
      <c r="E333" s="5"/>
      <c r="F333" s="6"/>
      <c r="H333" s="7"/>
      <c r="I333" s="5"/>
      <c r="J333" s="5"/>
    </row>
    <row r="334" s="4" customFormat="1" customHeight="1" spans="5:10">
      <c r="E334" s="5"/>
      <c r="F334" s="6"/>
      <c r="H334" s="7"/>
      <c r="I334" s="5"/>
      <c r="J334" s="5"/>
    </row>
    <row r="335" s="4" customFormat="1" customHeight="1" spans="5:10">
      <c r="E335" s="5"/>
      <c r="F335" s="6"/>
      <c r="H335" s="7"/>
      <c r="I335" s="5"/>
      <c r="J335" s="5"/>
    </row>
    <row r="336" s="4" customFormat="1" customHeight="1" spans="5:10">
      <c r="E336" s="5"/>
      <c r="F336" s="6"/>
      <c r="H336" s="7"/>
      <c r="I336" s="5"/>
      <c r="J336" s="5"/>
    </row>
    <row r="337" s="4" customFormat="1" customHeight="1" spans="5:10">
      <c r="E337" s="5"/>
      <c r="F337" s="6"/>
      <c r="H337" s="7"/>
      <c r="I337" s="5"/>
      <c r="J337" s="5"/>
    </row>
    <row r="338" s="4" customFormat="1" customHeight="1" spans="5:10">
      <c r="E338" s="5"/>
      <c r="F338" s="6"/>
      <c r="H338" s="7"/>
      <c r="I338" s="5"/>
      <c r="J338" s="5"/>
    </row>
    <row r="339" s="4" customFormat="1" customHeight="1" spans="5:10">
      <c r="E339" s="5"/>
      <c r="F339" s="6"/>
      <c r="H339" s="7"/>
      <c r="I339" s="5"/>
      <c r="J339" s="5"/>
    </row>
    <row r="340" s="4" customFormat="1" customHeight="1" spans="5:10">
      <c r="E340" s="5"/>
      <c r="F340" s="6"/>
      <c r="H340" s="7"/>
      <c r="I340" s="5"/>
      <c r="J340" s="5"/>
    </row>
    <row r="341" s="4" customFormat="1" customHeight="1" spans="5:10">
      <c r="E341" s="5"/>
      <c r="F341" s="6"/>
      <c r="H341" s="7"/>
      <c r="I341" s="5"/>
      <c r="J341" s="5"/>
    </row>
    <row r="342" s="4" customFormat="1" customHeight="1" spans="5:10">
      <c r="E342" s="5"/>
      <c r="F342" s="6"/>
      <c r="H342" s="7"/>
      <c r="I342" s="5"/>
      <c r="J342" s="5"/>
    </row>
    <row r="343" s="4" customFormat="1" customHeight="1" spans="5:10">
      <c r="E343" s="5"/>
      <c r="F343" s="6"/>
      <c r="H343" s="7"/>
      <c r="I343" s="5"/>
      <c r="J343" s="5"/>
    </row>
    <row r="344" s="4" customFormat="1" customHeight="1" spans="5:10">
      <c r="E344" s="5"/>
      <c r="F344" s="6"/>
      <c r="H344" s="7"/>
      <c r="I344" s="5"/>
      <c r="J344" s="5"/>
    </row>
    <row r="345" s="4" customFormat="1" customHeight="1" spans="5:10">
      <c r="E345" s="5"/>
      <c r="F345" s="6"/>
      <c r="H345" s="7"/>
      <c r="I345" s="5"/>
      <c r="J345" s="5"/>
    </row>
    <row r="346" s="4" customFormat="1" customHeight="1" spans="5:10">
      <c r="E346" s="5"/>
      <c r="F346" s="6"/>
      <c r="H346" s="7"/>
      <c r="I346" s="5"/>
      <c r="J346" s="5"/>
    </row>
    <row r="347" s="4" customFormat="1" customHeight="1" spans="5:10">
      <c r="E347" s="5"/>
      <c r="F347" s="6"/>
      <c r="H347" s="7"/>
      <c r="I347" s="5"/>
      <c r="J347" s="5"/>
    </row>
    <row r="348" s="4" customFormat="1" customHeight="1" spans="5:10">
      <c r="E348" s="5"/>
      <c r="F348" s="6"/>
      <c r="H348" s="7"/>
      <c r="I348" s="5"/>
      <c r="J348" s="5"/>
    </row>
    <row r="349" s="4" customFormat="1" customHeight="1" spans="5:10">
      <c r="E349" s="5"/>
      <c r="F349" s="6"/>
      <c r="H349" s="7"/>
      <c r="I349" s="5"/>
      <c r="J349" s="5"/>
    </row>
    <row r="350" s="4" customFormat="1" customHeight="1" spans="5:10">
      <c r="E350" s="5"/>
      <c r="F350" s="6"/>
      <c r="H350" s="7"/>
      <c r="I350" s="5"/>
      <c r="J350" s="5"/>
    </row>
    <row r="351" s="4" customFormat="1" customHeight="1" spans="5:10">
      <c r="E351" s="5"/>
      <c r="F351" s="6"/>
      <c r="H351" s="7"/>
      <c r="I351" s="5"/>
      <c r="J351" s="5"/>
    </row>
    <row r="352" s="4" customFormat="1" customHeight="1" spans="5:10">
      <c r="E352" s="5"/>
      <c r="F352" s="6"/>
      <c r="H352" s="7"/>
      <c r="I352" s="5"/>
      <c r="J352" s="5"/>
    </row>
    <row r="353" s="4" customFormat="1" customHeight="1" spans="5:10">
      <c r="E353" s="5"/>
      <c r="F353" s="6"/>
      <c r="H353" s="7"/>
      <c r="I353" s="5"/>
      <c r="J353" s="5"/>
    </row>
    <row r="354" s="4" customFormat="1" customHeight="1" spans="5:10">
      <c r="E354" s="5"/>
      <c r="F354" s="6"/>
      <c r="H354" s="7"/>
      <c r="I354" s="5"/>
      <c r="J354" s="5"/>
    </row>
    <row r="355" s="4" customFormat="1" customHeight="1" spans="5:10">
      <c r="E355" s="5"/>
      <c r="F355" s="6"/>
      <c r="H355" s="7"/>
      <c r="I355" s="5"/>
      <c r="J355" s="5"/>
    </row>
    <row r="356" s="4" customFormat="1" customHeight="1" spans="5:10">
      <c r="E356" s="5"/>
      <c r="F356" s="6"/>
      <c r="H356" s="7"/>
      <c r="I356" s="5"/>
      <c r="J356" s="5"/>
    </row>
    <row r="357" s="4" customFormat="1" customHeight="1" spans="5:10">
      <c r="E357" s="5"/>
      <c r="F357" s="6"/>
      <c r="H357" s="7"/>
      <c r="I357" s="5"/>
      <c r="J357" s="5"/>
    </row>
    <row r="358" s="4" customFormat="1" customHeight="1" spans="5:10">
      <c r="E358" s="5"/>
      <c r="F358" s="6"/>
      <c r="H358" s="7"/>
      <c r="I358" s="5"/>
      <c r="J358" s="5"/>
    </row>
    <row r="359" s="4" customFormat="1" customHeight="1" spans="5:10">
      <c r="E359" s="5"/>
      <c r="F359" s="6"/>
      <c r="H359" s="7"/>
      <c r="I359" s="5"/>
      <c r="J359" s="5"/>
    </row>
    <row r="360" s="4" customFormat="1" customHeight="1" spans="5:10">
      <c r="E360" s="5"/>
      <c r="F360" s="6"/>
      <c r="H360" s="7"/>
      <c r="I360" s="5"/>
      <c r="J360" s="5"/>
    </row>
    <row r="361" s="4" customFormat="1" customHeight="1" spans="5:10">
      <c r="E361" s="5"/>
      <c r="F361" s="6"/>
      <c r="H361" s="7"/>
      <c r="I361" s="5"/>
      <c r="J361" s="5"/>
    </row>
    <row r="362" s="4" customFormat="1" customHeight="1" spans="5:10">
      <c r="E362" s="5"/>
      <c r="F362" s="6"/>
      <c r="H362" s="7"/>
      <c r="I362" s="5"/>
      <c r="J362" s="5"/>
    </row>
    <row r="363" s="4" customFormat="1" customHeight="1" spans="5:10">
      <c r="E363" s="5"/>
      <c r="F363" s="6"/>
      <c r="H363" s="7"/>
      <c r="I363" s="5"/>
      <c r="J363" s="5"/>
    </row>
    <row r="364" s="4" customFormat="1" customHeight="1" spans="6:10">
      <c r="F364" s="6"/>
      <c r="H364" s="7"/>
      <c r="I364" s="5"/>
      <c r="J364" s="5"/>
    </row>
    <row r="365" s="4" customFormat="1" customHeight="1" spans="6:10">
      <c r="F365" s="6"/>
      <c r="H365" s="7"/>
      <c r="I365" s="5"/>
      <c r="J365" s="5"/>
    </row>
    <row r="366" s="4" customFormat="1" customHeight="1" spans="6:10">
      <c r="F366" s="6"/>
      <c r="H366" s="7"/>
      <c r="I366" s="5"/>
      <c r="J366" s="5"/>
    </row>
    <row r="367" s="4" customFormat="1" customHeight="1" spans="6:10">
      <c r="F367" s="6"/>
      <c r="H367" s="7"/>
      <c r="I367" s="5"/>
      <c r="J367" s="5"/>
    </row>
    <row r="368" s="4" customFormat="1" customHeight="1" spans="6:10">
      <c r="F368" s="6"/>
      <c r="H368" s="7"/>
      <c r="I368" s="5"/>
      <c r="J368" s="5"/>
    </row>
    <row r="369" s="4" customFormat="1" customHeight="1" spans="6:10">
      <c r="F369" s="6"/>
      <c r="H369" s="7"/>
      <c r="I369" s="5"/>
      <c r="J369" s="5"/>
    </row>
    <row r="370" s="4" customFormat="1" customHeight="1" spans="6:10">
      <c r="F370" s="6"/>
      <c r="H370" s="7"/>
      <c r="I370" s="5"/>
      <c r="J370" s="5"/>
    </row>
    <row r="371" s="4" customFormat="1" customHeight="1" spans="6:10">
      <c r="F371" s="6"/>
      <c r="H371" s="7"/>
      <c r="I371" s="5"/>
      <c r="J371" s="5"/>
    </row>
    <row r="372" s="4" customFormat="1" customHeight="1" spans="6:10">
      <c r="F372" s="6"/>
      <c r="H372" s="7"/>
      <c r="I372" s="5"/>
      <c r="J372" s="5"/>
    </row>
  </sheetData>
  <mergeCells count="10">
    <mergeCell ref="A1:K1"/>
    <mergeCell ref="A2:C2"/>
    <mergeCell ref="D2:K2"/>
    <mergeCell ref="A3:C3"/>
    <mergeCell ref="D3:K3"/>
    <mergeCell ref="A13:C13"/>
    <mergeCell ref="D13:K13"/>
    <mergeCell ref="A14:K14"/>
    <mergeCell ref="A9:C12"/>
    <mergeCell ref="D9:K12"/>
  </mergeCells>
  <pageMargins left="0.590277777777778" right="0.590277777777778" top="0.590277777777778" bottom="0" header="0.5" footer="0.5"/>
  <pageSetup paperSize="9"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主材价格表 </vt:lpstr>
      <vt:lpstr>超20万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LBJ</cp:lastModifiedBy>
  <dcterms:created xsi:type="dcterms:W3CDTF">2019-08-26T07:49:00Z</dcterms:created>
  <cp:lastPrinted>2021-11-10T02:27:00Z</cp:lastPrinted>
  <dcterms:modified xsi:type="dcterms:W3CDTF">2023-10-12T10:52:40Z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7BEAC58941AA48A48E9D1B9A7C0E64E7</vt:lpwstr>
  </property>
  <property fmtid="{D5CDD505-2E9C-101B-9397-08002B2CF9AE}" pid="4" name="KSOReadingLayout">
    <vt:bool>true</vt:bool>
  </property>
</Properties>
</file>